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ZSS_103\10-07-2017 robocze\"/>
    </mc:Choice>
  </mc:AlternateContent>
  <bookViews>
    <workbookView xWindow="0" yWindow="0" windowWidth="23040" windowHeight="9090"/>
  </bookViews>
  <sheets>
    <sheet name="Harmonogram" sheetId="1" r:id="rId1"/>
    <sheet name="Terminy" sheetId="2" r:id="rId2"/>
    <sheet name="Kary" sheetId="3" r:id="rId3"/>
  </sheets>
  <definedNames>
    <definedName name="_xlnm.Print_Area" localSheetId="0">Harmonogram!$A$1:$Z$58</definedName>
  </definedNames>
  <calcPr calcId="152511"/>
</workbook>
</file>

<file path=xl/calcChain.xml><?xml version="1.0" encoding="utf-8"?>
<calcChain xmlns="http://schemas.openxmlformats.org/spreadsheetml/2006/main">
  <c r="E57" i="1" l="1"/>
  <c r="G57" i="1" s="1"/>
  <c r="E52" i="1"/>
  <c r="G52" i="1" s="1"/>
  <c r="E47" i="1"/>
  <c r="G47" i="1" s="1"/>
  <c r="E41" i="1"/>
  <c r="G41" i="1" s="1"/>
  <c r="E34" i="1"/>
  <c r="G34" i="1" s="1"/>
  <c r="E20" i="1"/>
  <c r="G20" i="1" s="1"/>
  <c r="E14" i="1"/>
  <c r="G14" i="1" s="1"/>
  <c r="E26" i="1"/>
  <c r="G26" i="1" s="1"/>
  <c r="G58" i="1" s="1"/>
  <c r="O24" i="2" l="1"/>
  <c r="O25" i="2"/>
  <c r="O26" i="2"/>
  <c r="O27" i="2"/>
  <c r="O28" i="2"/>
  <c r="O29" i="2"/>
  <c r="O30" i="2"/>
  <c r="O31" i="2"/>
  <c r="M24" i="2"/>
  <c r="N24" i="2"/>
  <c r="M25" i="2"/>
  <c r="N25" i="2"/>
  <c r="M26" i="2"/>
  <c r="N26" i="2"/>
  <c r="M27" i="2"/>
  <c r="N27" i="2"/>
  <c r="M28" i="2"/>
  <c r="N28" i="2"/>
  <c r="M29" i="2"/>
  <c r="N29" i="2"/>
  <c r="M30" i="2"/>
  <c r="N30" i="2"/>
  <c r="M31" i="2"/>
  <c r="N31" i="2"/>
  <c r="H24" i="2"/>
  <c r="I24" i="2"/>
  <c r="J24" i="2"/>
  <c r="K24" i="2"/>
  <c r="L24" i="2"/>
  <c r="H25" i="2"/>
  <c r="I25" i="2"/>
  <c r="J25" i="2"/>
  <c r="K25" i="2"/>
  <c r="L25" i="2"/>
  <c r="H26" i="2"/>
  <c r="I26" i="2"/>
  <c r="J26" i="2"/>
  <c r="K26" i="2"/>
  <c r="L26" i="2"/>
  <c r="H27" i="2"/>
  <c r="I27" i="2"/>
  <c r="J27" i="2"/>
  <c r="K27" i="2"/>
  <c r="L27" i="2"/>
  <c r="H28" i="2"/>
  <c r="I28" i="2"/>
  <c r="J28" i="2"/>
  <c r="K28" i="2"/>
  <c r="L28" i="2"/>
  <c r="H29" i="2"/>
  <c r="I29" i="2"/>
  <c r="J29" i="2"/>
  <c r="K29" i="2"/>
  <c r="L29" i="2"/>
  <c r="H30" i="2"/>
  <c r="I30" i="2"/>
  <c r="J30" i="2"/>
  <c r="K30" i="2"/>
  <c r="L30" i="2"/>
  <c r="H31" i="2"/>
  <c r="I31" i="2"/>
  <c r="J31" i="2"/>
  <c r="K31" i="2"/>
  <c r="L31" i="2"/>
  <c r="G31" i="2"/>
  <c r="G30" i="2"/>
  <c r="G29" i="2"/>
  <c r="G28" i="2"/>
  <c r="G27" i="2"/>
  <c r="G26" i="2"/>
  <c r="G25" i="2"/>
  <c r="G24" i="2"/>
  <c r="F31" i="2"/>
  <c r="F30" i="2"/>
  <c r="F29" i="2"/>
  <c r="F28" i="2"/>
  <c r="F27" i="2"/>
  <c r="F26" i="2"/>
  <c r="F25" i="2"/>
  <c r="F24" i="2"/>
  <c r="G11" i="2" l="1"/>
  <c r="E5" i="2" l="1"/>
  <c r="E4" i="2"/>
  <c r="D4" i="2"/>
  <c r="D5" i="2" s="1"/>
  <c r="D20" i="2"/>
  <c r="C25" i="2" s="1"/>
  <c r="D6" i="2" l="1"/>
  <c r="C24" i="2"/>
  <c r="D24" i="2" s="1"/>
  <c r="D25" i="2" s="1"/>
  <c r="C31" i="2"/>
  <c r="C27" i="2"/>
  <c r="C30" i="2"/>
  <c r="C26" i="2"/>
  <c r="C28" i="2"/>
  <c r="C29" i="2"/>
  <c r="D7" i="2" l="1"/>
  <c r="D8" i="2" s="1"/>
  <c r="D9" i="2" s="1"/>
  <c r="E6" i="2"/>
  <c r="D26" i="2"/>
  <c r="D27" i="2" s="1"/>
  <c r="D28" i="2" s="1"/>
  <c r="D29" i="2" s="1"/>
  <c r="D30" i="2" s="1"/>
  <c r="E7" i="2" l="1"/>
  <c r="E8" i="2"/>
  <c r="E9" i="2"/>
  <c r="D10" i="2"/>
  <c r="D31" i="2"/>
  <c r="E10" i="2" l="1"/>
  <c r="D11" i="2"/>
  <c r="E11" i="2" s="1"/>
</calcChain>
</file>

<file path=xl/sharedStrings.xml><?xml version="1.0" encoding="utf-8"?>
<sst xmlns="http://schemas.openxmlformats.org/spreadsheetml/2006/main" count="197" uniqueCount="176">
  <si>
    <t>Lp.</t>
  </si>
  <si>
    <t>ELEMENTY - ZAKRES ROBÓT</t>
  </si>
  <si>
    <t>3.</t>
  </si>
  <si>
    <t>1.</t>
  </si>
  <si>
    <t>2.</t>
  </si>
  <si>
    <t>Rozpoczecie odbioru końcowego Przedmiotu Umowy</t>
  </si>
  <si>
    <t>4.</t>
  </si>
  <si>
    <t>Instalacje sanitarne wewnętrzne</t>
  </si>
  <si>
    <t>OGÓŁEM CAŁOŚĆ</t>
  </si>
  <si>
    <t>Zakończenie odbioru końcowego Przedmiotu Umowy wraz z rozliczeniem Wykonawcy</t>
  </si>
  <si>
    <t>5.</t>
  </si>
  <si>
    <t>90 dni</t>
  </si>
  <si>
    <t>BRUTTO</t>
  </si>
  <si>
    <t>Legenda do Harmonogramu</t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</si>
  <si>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   </t>
    </r>
    <r>
      <rPr>
        <b/>
        <i/>
        <sz val="11"/>
        <color theme="1"/>
        <rFont val="Calibri"/>
        <family val="2"/>
        <charset val="238"/>
        <scheme val="minor"/>
      </rPr>
      <t xml:space="preserve">  WARTOŚĆ ROBÓT 
NETTO</t>
    </r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</si>
  <si>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</t>
    </r>
    <r>
      <rPr>
        <b/>
        <sz val="11"/>
        <color theme="1"/>
        <rFont val="Calibri"/>
        <family val="2"/>
        <charset val="238"/>
        <scheme val="minor"/>
      </rPr>
      <t xml:space="preserve">              WARTOŚĆ ROBÓT 
BRUTTO</t>
    </r>
  </si>
  <si>
    <t>DO WYPEŁNIENIA PRZEZ OFERENTA</t>
  </si>
  <si>
    <r>
      <rPr>
        <b/>
        <sz val="11"/>
        <color rgb="FFFF0000"/>
        <rFont val="Calibri"/>
        <family val="2"/>
        <charset val="238"/>
        <scheme val="minor"/>
      </rPr>
      <t xml:space="preserve">NIEPRZEKRACZALNY       </t>
    </r>
    <r>
      <rPr>
        <b/>
        <sz val="11"/>
        <color theme="1"/>
        <rFont val="Calibri"/>
        <family val="2"/>
        <charset val="238"/>
        <scheme val="minor"/>
      </rPr>
      <t xml:space="preserve"> OKRES REALIZACJI DANEGO ETAPU ROBÓT 
</t>
    </r>
    <r>
      <rPr>
        <b/>
        <sz val="10"/>
        <color theme="1"/>
        <rFont val="Calibri"/>
        <family val="2"/>
        <charset val="238"/>
        <scheme val="minor"/>
      </rPr>
      <t>(liczba dni kalendarzowych licząc od dnia podpisania Umowy)</t>
    </r>
  </si>
  <si>
    <r>
      <rPr>
        <b/>
        <sz val="10"/>
        <color rgb="FFFF0000"/>
        <rFont val="Calibri"/>
        <family val="2"/>
        <charset val="238"/>
        <scheme val="minor"/>
      </rPr>
      <t xml:space="preserve">NIEPRZEKRACZALNY </t>
    </r>
    <r>
      <rPr>
        <b/>
        <sz val="10"/>
        <rFont val="Calibri"/>
        <family val="2"/>
        <charset val="238"/>
        <scheme val="minor"/>
      </rPr>
      <t>WSKAŹNIK</t>
    </r>
    <r>
      <rPr>
        <b/>
        <sz val="10"/>
        <color theme="1"/>
        <rFont val="Calibri"/>
        <family val="2"/>
        <charset val="238"/>
        <scheme val="minor"/>
      </rPr>
      <t xml:space="preserve">                    % UDZIAŁU WARTOŚCI ROBÓT DANEGO ETAPU DO WARTOŚCI CAŁOŚCI PRZEDMIOTU UMOWY</t>
    </r>
  </si>
  <si>
    <t>LICZBA DNI KALENDARZOWYCH OD DNIA PODPISANIA UMOWY PRZEZNACZONYCH NA REALIZACJĘ PRZEDMIOTU UMOWY</t>
  </si>
  <si>
    <t>CAŁOŚĆ ETAPU IV</t>
  </si>
  <si>
    <t>CAŁOŚĆ ETAPU V</t>
  </si>
  <si>
    <t>CAŁOŚĆ ETAPU VI</t>
  </si>
  <si>
    <t>CAŁOŚĆ ETAPU VII</t>
  </si>
  <si>
    <t>CAŁOŚĆ ETAPU III</t>
  </si>
  <si>
    <t>CAŁOŚĆ ETAPU II</t>
  </si>
  <si>
    <t>CAŁOŚĆ  ETAPU I</t>
  </si>
  <si>
    <t>1) W  kolumnie nr 3 „WARTOŚĆ ROBÓT NETTO”  Oferent  wpisuje wartość robót netto dla danej pozycji - OFERTA</t>
  </si>
  <si>
    <r>
      <t>2) W kolumnie nr 4 „WARTOŚĆ ROBÓT BRUTTO”</t>
    </r>
    <r>
      <rPr>
        <b/>
        <i/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Oferent wpisuje wartość robót brutto (z podatekiem VAT 23%)  dla danej pozycji - OFERTA</t>
    </r>
  </si>
  <si>
    <t>xxx</t>
  </si>
  <si>
    <t>NETTO</t>
  </si>
  <si>
    <r>
      <t xml:space="preserve">3)  </t>
    </r>
    <r>
      <rPr>
        <b/>
        <sz val="12"/>
        <color rgb="FFFF0000"/>
        <rFont val="Calibri"/>
        <family val="2"/>
        <charset val="238"/>
        <scheme val="minor"/>
      </rPr>
      <t>Uwaga</t>
    </r>
    <r>
      <rPr>
        <sz val="12"/>
        <color theme="1"/>
        <rFont val="Calibri"/>
        <family val="2"/>
        <charset val="238"/>
        <scheme val="minor"/>
      </rPr>
      <t xml:space="preserve"> - W kolumnie nr 5 </t>
    </r>
    <r>
      <rPr>
        <b/>
        <i/>
        <sz val="12"/>
        <color theme="1"/>
        <rFont val="Calibri"/>
        <family val="2"/>
        <charset val="238"/>
        <scheme val="minor"/>
      </rPr>
      <t xml:space="preserve">„ </t>
    </r>
    <r>
      <rPr>
        <b/>
        <i/>
        <sz val="12"/>
        <color rgb="FFFF0000"/>
        <rFont val="Calibri"/>
        <family val="2"/>
        <charset val="238"/>
        <scheme val="minor"/>
      </rPr>
      <t xml:space="preserve">NIEPRZEKRACZALNY </t>
    </r>
    <r>
      <rPr>
        <b/>
        <i/>
        <sz val="12"/>
        <rFont val="Calibri"/>
        <family val="2"/>
        <charset val="238"/>
        <scheme val="minor"/>
      </rPr>
      <t>WSKAŹNIK  % UDZIAŁU WARTOŚCI ROBÓT DANEGO ETAPU DO WARTOŚCI CAŁOŚCI PRZEDMIOTU UMOWY</t>
    </r>
    <r>
      <rPr>
        <b/>
        <i/>
        <sz val="12"/>
        <color theme="1"/>
        <rFont val="Calibri"/>
        <family val="2"/>
        <charset val="238"/>
        <scheme val="minor"/>
      </rPr>
      <t>”</t>
    </r>
    <r>
      <rPr>
        <sz val="12"/>
        <color theme="1"/>
        <rFont val="Calibri"/>
        <family val="2"/>
        <charset val="238"/>
        <scheme val="minor"/>
      </rPr>
      <t xml:space="preserve"> został wyznaczony przez Zamawiającego wskaźnik procentowego udziału wartości robót danego Etapu do całkowitej wartości Przedmiotu Umowy dla poszczególnych Etapów.</t>
    </r>
  </si>
  <si>
    <r>
      <t xml:space="preserve">4)  W kolumnach nr 6 i  nr 7 "LICZBA DNI KALENDARZOWYCH OD DNIA PODPISANIA UMOWY PRZEZNACZONYCH NA REALIZACJĘ PRZEDMIOTU UMOWY"  Oferent wypełnia kolumnę nr 6 wpisując odpowiednio ilość dni (kalendarzowych),  w których zakończy realizację poszczególnych Etapów.   </t>
    </r>
    <r>
      <rPr>
        <b/>
        <sz val="12"/>
        <color rgb="FFFF0000"/>
        <rFont val="Calibri"/>
        <family val="2"/>
        <charset val="238"/>
        <scheme val="minor"/>
      </rPr>
      <t/>
    </r>
  </si>
  <si>
    <r>
      <rPr>
        <i/>
        <sz val="11"/>
        <color rgb="FF00B050"/>
        <rFont val="Calibri"/>
        <family val="2"/>
        <charset val="238"/>
        <scheme val="minor"/>
      </rPr>
      <t>DO WYPEŁNIENIA PRZEZ OFERENTA</t>
    </r>
    <r>
      <rPr>
        <b/>
        <sz val="11"/>
        <color theme="1"/>
        <rFont val="Calibri"/>
        <family val="2"/>
        <charset val="238"/>
        <scheme val="minor"/>
      </rPr>
      <t xml:space="preserve">
(</t>
    </r>
    <r>
      <rPr>
        <b/>
        <sz val="10"/>
        <color theme="1"/>
        <rFont val="Calibri"/>
        <family val="2"/>
        <charset val="238"/>
        <scheme val="minor"/>
      </rPr>
      <t>liczba dni kalendarzowych licząc od dnia podpisania Umowy)</t>
    </r>
  </si>
  <si>
    <t>305.</t>
  </si>
  <si>
    <t>300.</t>
  </si>
  <si>
    <t>310.</t>
  </si>
  <si>
    <t>315.</t>
  </si>
  <si>
    <t>320.</t>
  </si>
  <si>
    <t>325.</t>
  </si>
  <si>
    <t>330.</t>
  </si>
  <si>
    <t>335.</t>
  </si>
  <si>
    <t>340.</t>
  </si>
  <si>
    <t>345.</t>
  </si>
  <si>
    <t>350.</t>
  </si>
  <si>
    <t>10.</t>
  </si>
  <si>
    <t>15.</t>
  </si>
  <si>
    <t>20.</t>
  </si>
  <si>
    <t>25.</t>
  </si>
  <si>
    <t>30.</t>
  </si>
  <si>
    <t>35.</t>
  </si>
  <si>
    <t>40.</t>
  </si>
  <si>
    <t>45.</t>
  </si>
  <si>
    <t>50.</t>
  </si>
  <si>
    <t>55.</t>
  </si>
  <si>
    <t>60.</t>
  </si>
  <si>
    <t>65.</t>
  </si>
  <si>
    <t>70.</t>
  </si>
  <si>
    <t>75.</t>
  </si>
  <si>
    <t>80.</t>
  </si>
  <si>
    <t>85.</t>
  </si>
  <si>
    <t>90.</t>
  </si>
  <si>
    <t>95.</t>
  </si>
  <si>
    <t>100.</t>
  </si>
  <si>
    <t>105.</t>
  </si>
  <si>
    <t>110.</t>
  </si>
  <si>
    <t>115.</t>
  </si>
  <si>
    <t>120.</t>
  </si>
  <si>
    <t>125.</t>
  </si>
  <si>
    <t>130.</t>
  </si>
  <si>
    <t>135.</t>
  </si>
  <si>
    <t>140.</t>
  </si>
  <si>
    <t>145.</t>
  </si>
  <si>
    <t>150.</t>
  </si>
  <si>
    <t>155.</t>
  </si>
  <si>
    <t>160.</t>
  </si>
  <si>
    <t>165.</t>
  </si>
  <si>
    <t>170.</t>
  </si>
  <si>
    <t>175.</t>
  </si>
  <si>
    <t>180.</t>
  </si>
  <si>
    <t>185.</t>
  </si>
  <si>
    <t>190.</t>
  </si>
  <si>
    <t>195.</t>
  </si>
  <si>
    <t>200.</t>
  </si>
  <si>
    <t>205.</t>
  </si>
  <si>
    <t>210.</t>
  </si>
  <si>
    <t>215.</t>
  </si>
  <si>
    <t>220.</t>
  </si>
  <si>
    <t>225.</t>
  </si>
  <si>
    <t>230.</t>
  </si>
  <si>
    <t>235.</t>
  </si>
  <si>
    <t>240.</t>
  </si>
  <si>
    <t>245.</t>
  </si>
  <si>
    <t>250.</t>
  </si>
  <si>
    <t>255.</t>
  </si>
  <si>
    <t>260.</t>
  </si>
  <si>
    <t>265.</t>
  </si>
  <si>
    <t>270.</t>
  </si>
  <si>
    <t>275.</t>
  </si>
  <si>
    <t>280.</t>
  </si>
  <si>
    <t>285.</t>
  </si>
  <si>
    <t>290.</t>
  </si>
  <si>
    <t>295.</t>
  </si>
  <si>
    <r>
      <t xml:space="preserve">ZAAWANSOWANIE REALIZACJI W DNIACH KALENDARZOWYCH LICZĄC OD DNIA PODPISANIA UMOWY
</t>
    </r>
    <r>
      <rPr>
        <b/>
        <sz val="11"/>
        <color rgb="FFC00000"/>
        <rFont val="Calibri"/>
        <family val="2"/>
        <charset val="238"/>
        <scheme val="minor"/>
      </rPr>
      <t>(należy zaznaczyc/wyróżnić np. kolorem planowany okres wykonania danego elementu, uwzględniając nieprzekraczalne terminy wykonania poszczególnych etapów wskazane przez Zamawiającego)
uwaga: 1 komórka = 5 dniom realizacji</t>
    </r>
  </si>
  <si>
    <t>Przekazanie terenu</t>
  </si>
  <si>
    <t>Wykonawca</t>
  </si>
  <si>
    <t>dodatkowe</t>
  </si>
  <si>
    <t>Konstrukcje wewnętrzne + dobudowania</t>
  </si>
  <si>
    <t>Fundamety + ściany + wybużenia</t>
  </si>
  <si>
    <t>dni</t>
  </si>
  <si>
    <t>Ocieplenia dachu/ obróbki</t>
  </si>
  <si>
    <t>narastajaco</t>
  </si>
  <si>
    <t>Wymiana stolarki okiennej</t>
  </si>
  <si>
    <t>dla pozycji</t>
  </si>
  <si>
    <t xml:space="preserve">Instalacje wewnętrzne wod, kan </t>
  </si>
  <si>
    <t>Instalacje klima, wentylacja</t>
  </si>
  <si>
    <t>Instalacje CO</t>
  </si>
  <si>
    <t>Instalacje elekto energetyczne</t>
  </si>
  <si>
    <t>Instalacje niskoprondowe</t>
  </si>
  <si>
    <t>ETAP IV - instalacje</t>
  </si>
  <si>
    <t xml:space="preserve">Instalacje </t>
  </si>
  <si>
    <r>
      <t xml:space="preserve">ETAP V - </t>
    </r>
    <r>
      <rPr>
        <b/>
        <i/>
        <sz val="12"/>
        <color theme="1"/>
        <rFont val="Calibri"/>
        <family val="2"/>
        <charset val="238"/>
        <scheme val="minor"/>
      </rPr>
      <t xml:space="preserve">roboty wewnętrzne </t>
    </r>
  </si>
  <si>
    <t>Schody wewnętrzne</t>
  </si>
  <si>
    <t xml:space="preserve">Podłogi </t>
  </si>
  <si>
    <t>balustrady</t>
  </si>
  <si>
    <t xml:space="preserve">Wewnętrzne </t>
  </si>
  <si>
    <t xml:space="preserve">ETAP VI - Elewacje </t>
  </si>
  <si>
    <t>Elewacje</t>
  </si>
  <si>
    <t xml:space="preserve">ETAP VII - infrastruktura zewnętrzna </t>
  </si>
  <si>
    <t>Infrastruktura zewnętrzna</t>
  </si>
  <si>
    <t>odbiory wraz z uzyskaniem pozolenia na uż</t>
  </si>
  <si>
    <t xml:space="preserve">Wykonanie fundamentów oraz ścian fundamentowych wraz z izolacjami </t>
  </si>
  <si>
    <t xml:space="preserve">Wykonanie wszelkiego rodzaju przepustów, przejść przez przegrody na dachu dla instalacji klimatyzacyjnej, wentylacyjnej, elektrycznej </t>
  </si>
  <si>
    <t>Roboty ziemne - wykonanie wykopów w miejscach planowanej rozbudowy</t>
  </si>
  <si>
    <t>Wykonanie Słupów i ścian , nadproży, podciągów wewnątrz budynku</t>
  </si>
  <si>
    <t xml:space="preserve">Wykonanie sieci zewnętrznych </t>
  </si>
  <si>
    <r>
      <t>ETAP III -</t>
    </r>
    <r>
      <rPr>
        <b/>
        <i/>
        <sz val="12"/>
        <color theme="1"/>
        <rFont val="Calibri"/>
        <family val="2"/>
        <charset val="238"/>
        <scheme val="minor"/>
      </rPr>
      <t xml:space="preserve"> </t>
    </r>
  </si>
  <si>
    <t>Remont dachu wraz z pokryciem dachu, w tym obróbki blacharskie, rynny i rury spustowe, świetliki, wpusty dachowe, itp..</t>
  </si>
  <si>
    <t xml:space="preserve">Wykonanie schodów zewnętrznych , oraz ramp </t>
  </si>
  <si>
    <t>stolarka drzwiowa</t>
  </si>
  <si>
    <t>ETAP I Roboty Zewnetrzne</t>
  </si>
  <si>
    <t xml:space="preserve">ETAP II </t>
  </si>
  <si>
    <t>Uzyskanie prawomocnej  Decyzji pozwolenia na użytkowanie</t>
  </si>
  <si>
    <r>
      <t xml:space="preserve">ETAP VIII - </t>
    </r>
    <r>
      <rPr>
        <b/>
        <i/>
        <sz val="12"/>
        <color theme="1"/>
        <rFont val="Calibri"/>
        <family val="2"/>
        <charset val="238"/>
        <scheme val="minor"/>
      </rPr>
      <t>odbiory końcowe</t>
    </r>
  </si>
  <si>
    <t>60 dni</t>
  </si>
  <si>
    <t>110 dni</t>
  </si>
  <si>
    <t>220 dni</t>
  </si>
  <si>
    <t>280 dni</t>
  </si>
  <si>
    <t>325 dni</t>
  </si>
  <si>
    <t>200 dni</t>
  </si>
  <si>
    <t>Data wykonania</t>
  </si>
  <si>
    <t>narastajaco dni</t>
  </si>
  <si>
    <t>opis</t>
  </si>
  <si>
    <t>LP</t>
  </si>
  <si>
    <t xml:space="preserve">Przewidziane środki na realziacje </t>
  </si>
  <si>
    <t xml:space="preserve">WaRTOŚĆ wskazania do realziacji </t>
  </si>
  <si>
    <t>Srodki operacyjne</t>
  </si>
  <si>
    <t>lp</t>
  </si>
  <si>
    <t>Oststeczny ternmin uzyskania pozwolenia na użytkowanie</t>
  </si>
  <si>
    <t>% udział w dantm Etapie</t>
  </si>
  <si>
    <t>5) Harmonogram zawiera tylko opisy pozycji poglądowe. Zakres realizacji rozszerzony jest o wszystkie inne dokumentacje będące załącznikami do Umowy</t>
  </si>
  <si>
    <r>
      <rPr>
        <b/>
        <sz val="22"/>
        <color theme="1"/>
        <rFont val="Calibri"/>
        <family val="2"/>
        <charset val="238"/>
        <scheme val="minor"/>
      </rPr>
      <t>HARMONOGRAM  FINANSOWANIA 
PRZEDMIOTU UMOWY</t>
    </r>
    <r>
      <rPr>
        <sz val="22"/>
        <color theme="1"/>
        <rFont val="Calibri"/>
        <family val="2"/>
        <charset val="238"/>
        <scheme val="minor"/>
      </rPr>
      <t xml:space="preserve">
dla  zadania inwestycyjnego pn.: „Modernizacji budynku przy ul. Kanclerskiej 31-33 – Przystosowanie do potrzeb zespołu szkół specjalnych nr 103. Przebudowa, rozbudowa i docieplenie budynku szkoły” 
</t>
    </r>
    <r>
      <rPr>
        <sz val="14"/>
        <color theme="1"/>
        <rFont val="Calibri"/>
        <family val="2"/>
        <charset val="238"/>
        <scheme val="minor"/>
      </rPr>
      <t/>
    </r>
  </si>
  <si>
    <t xml:space="preserve">Montaż klimatyzatorów </t>
  </si>
  <si>
    <t xml:space="preserve">Roboty wykończeniowe wewnętrzne tynkowanie, malowanie, płytki </t>
  </si>
  <si>
    <t>6.</t>
  </si>
  <si>
    <t>Niecka wraz z Instalacjami w pomieszczeniu hydro</t>
  </si>
  <si>
    <t>Wykonanie stropów, wieńcy, podciągów, nadproży, wylewek, szyn montażowych</t>
  </si>
  <si>
    <t xml:space="preserve">Kary </t>
  </si>
  <si>
    <t xml:space="preserve">Prace przygotowawcze oraz rozbiórkowe </t>
  </si>
  <si>
    <t>Wykonanie ścian i ścianek działowych</t>
  </si>
  <si>
    <t xml:space="preserve">Dojazdy </t>
  </si>
  <si>
    <t xml:space="preserve">Zagospodarowanie terenu zewnetrzne </t>
  </si>
  <si>
    <t xml:space="preserve">Ciągi komunikacyjne </t>
  </si>
  <si>
    <t xml:space="preserve">Elewacje - dociplenia , malowanie </t>
  </si>
  <si>
    <t>CAŁOŚĆ ETAPU VIII</t>
  </si>
  <si>
    <t>22 dni od dnia zakończenia robót budowlanych (etapów I-VII)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</si>
</sst>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0.0%"/>
    <numFmt numFmtId="165" formatCode="#,##0.00\ &quot;zł&quot;"/>
    <numFmt numFmtId="166" formatCode="_-* #,##0.00\ [$zł-415]_-;\-* #,##0.00\ [$zł-415]_-;_-* &quot;-&quot;??\ [$zł-415]_-;_-@_-"/>
  </numFmts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20"/>
      <color theme="1"/>
      <name val="Calibri Light"/>
      <family val="2"/>
      <charset val="238"/>
    </font>
    <font>
      <b/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 applyAlignment="1">
      <alignment horizontal="left" vertical="top" wrapText="1"/>
    </xf>
    <xf numFmtId="4" fontId="3" fillId="0" borderId="0" xfId="0" applyNumberFormat="1" applyFont="1" applyBorder="1" applyAlignment="1">
      <alignment vertical="top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0" fillId="0" borderId="30" xfId="0" applyBorder="1" applyAlignment="1">
      <alignment horizontal="left" vertical="top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2" fillId="3" borderId="2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wrapText="1"/>
    </xf>
    <xf numFmtId="0" fontId="2" fillId="3" borderId="14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0" fontId="7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0" fillId="0" borderId="0" xfId="0" applyAlignment="1"/>
    <xf numFmtId="0" fontId="23" fillId="0" borderId="0" xfId="0" applyFont="1" applyAlignment="1"/>
    <xf numFmtId="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5" fillId="2" borderId="25" xfId="0" applyNumberFormat="1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0" xfId="0" applyFill="1" applyAlignment="1">
      <alignment wrapText="1"/>
    </xf>
    <xf numFmtId="0" fontId="0" fillId="5" borderId="0" xfId="0" applyFill="1"/>
    <xf numFmtId="0" fontId="3" fillId="5" borderId="16" xfId="0" applyFont="1" applyFill="1" applyBorder="1" applyAlignment="1">
      <alignment vertical="center" wrapText="1"/>
    </xf>
    <xf numFmtId="0" fontId="3" fillId="5" borderId="17" xfId="0" applyFont="1" applyFill="1" applyBorder="1" applyAlignment="1">
      <alignment vertical="center" wrapText="1"/>
    </xf>
    <xf numFmtId="4" fontId="0" fillId="5" borderId="20" xfId="0" applyNumberFormat="1" applyFill="1" applyBorder="1" applyAlignment="1">
      <alignment horizontal="center" vertical="center" wrapText="1"/>
    </xf>
    <xf numFmtId="0" fontId="14" fillId="5" borderId="19" xfId="0" applyNumberFormat="1" applyFont="1" applyFill="1" applyBorder="1" applyAlignment="1">
      <alignment horizontal="center" vertical="center" wrapText="1"/>
    </xf>
    <xf numFmtId="165" fontId="3" fillId="5" borderId="16" xfId="0" applyNumberFormat="1" applyFont="1" applyFill="1" applyBorder="1" applyAlignment="1">
      <alignment vertical="center" wrapText="1"/>
    </xf>
    <xf numFmtId="165" fontId="3" fillId="5" borderId="17" xfId="0" applyNumberFormat="1" applyFont="1" applyFill="1" applyBorder="1" applyAlignment="1">
      <alignment vertical="center" wrapText="1"/>
    </xf>
    <xf numFmtId="165" fontId="3" fillId="5" borderId="38" xfId="0" applyNumberFormat="1" applyFont="1" applyFill="1" applyBorder="1" applyAlignment="1">
      <alignment vertical="center" wrapText="1"/>
    </xf>
    <xf numFmtId="4" fontId="0" fillId="5" borderId="39" xfId="0" applyNumberFormat="1" applyFill="1" applyBorder="1" applyAlignment="1">
      <alignment horizontal="center" vertical="center" wrapText="1"/>
    </xf>
    <xf numFmtId="0" fontId="14" fillId="5" borderId="18" xfId="0" applyNumberFormat="1" applyFont="1" applyFill="1" applyBorder="1" applyAlignment="1">
      <alignment horizontal="center" vertical="center" wrapText="1"/>
    </xf>
    <xf numFmtId="165" fontId="3" fillId="5" borderId="16" xfId="0" applyNumberFormat="1" applyFont="1" applyFill="1" applyBorder="1" applyAlignment="1">
      <alignment vertical="top" wrapText="1"/>
    </xf>
    <xf numFmtId="165" fontId="3" fillId="5" borderId="17" xfId="0" applyNumberFormat="1" applyFont="1" applyFill="1" applyBorder="1" applyAlignment="1">
      <alignment vertical="top" wrapText="1"/>
    </xf>
    <xf numFmtId="165" fontId="3" fillId="5" borderId="16" xfId="0" applyNumberFormat="1" applyFont="1" applyFill="1" applyBorder="1" applyAlignment="1">
      <alignment wrapText="1"/>
    </xf>
    <xf numFmtId="165" fontId="3" fillId="5" borderId="17" xfId="0" applyNumberFormat="1" applyFont="1" applyFill="1" applyBorder="1" applyAlignment="1">
      <alignment wrapText="1"/>
    </xf>
    <xf numFmtId="49" fontId="14" fillId="5" borderId="19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0" fillId="5" borderId="16" xfId="0" applyFill="1" applyBorder="1" applyAlignment="1">
      <alignment wrapText="1"/>
    </xf>
    <xf numFmtId="0" fontId="1" fillId="2" borderId="41" xfId="0" applyFont="1" applyFill="1" applyBorder="1" applyAlignment="1">
      <alignment vertical="center"/>
    </xf>
    <xf numFmtId="4" fontId="0" fillId="5" borderId="9" xfId="0" applyNumberFormat="1" applyFill="1" applyBorder="1" applyAlignment="1">
      <alignment horizontal="center" vertical="center" wrapText="1"/>
    </xf>
    <xf numFmtId="4" fontId="0" fillId="5" borderId="8" xfId="0" applyNumberFormat="1" applyFill="1" applyBorder="1" applyAlignment="1">
      <alignment horizontal="center" vertical="center" wrapText="1"/>
    </xf>
    <xf numFmtId="0" fontId="0" fillId="5" borderId="8" xfId="0" applyFill="1" applyBorder="1" applyAlignment="1">
      <alignment wrapText="1"/>
    </xf>
    <xf numFmtId="0" fontId="0" fillId="5" borderId="8" xfId="0" applyFill="1" applyBorder="1"/>
    <xf numFmtId="0" fontId="0" fillId="5" borderId="10" xfId="0" applyFill="1" applyBorder="1"/>
    <xf numFmtId="0" fontId="0" fillId="5" borderId="43" xfId="0" applyFill="1" applyBorder="1" applyAlignment="1">
      <alignment wrapText="1"/>
    </xf>
    <xf numFmtId="0" fontId="0" fillId="5" borderId="43" xfId="0" applyFill="1" applyBorder="1"/>
    <xf numFmtId="0" fontId="0" fillId="5" borderId="14" xfId="0" applyFill="1" applyBorder="1"/>
    <xf numFmtId="165" fontId="0" fillId="5" borderId="9" xfId="0" applyNumberFormat="1" applyFill="1" applyBorder="1" applyAlignment="1">
      <alignment horizontal="center" vertical="center" wrapText="1"/>
    </xf>
    <xf numFmtId="165" fontId="0" fillId="5" borderId="8" xfId="0" applyNumberFormat="1" applyFill="1" applyBorder="1" applyAlignment="1">
      <alignment horizontal="center" vertical="center" wrapText="1"/>
    </xf>
    <xf numFmtId="0" fontId="0" fillId="5" borderId="3" xfId="0" applyFill="1" applyBorder="1" applyAlignment="1">
      <alignment wrapText="1"/>
    </xf>
    <xf numFmtId="0" fontId="0" fillId="5" borderId="4" xfId="0" applyFill="1" applyBorder="1" applyAlignment="1">
      <alignment wrapText="1"/>
    </xf>
    <xf numFmtId="0" fontId="0" fillId="5" borderId="4" xfId="0" applyFill="1" applyBorder="1"/>
    <xf numFmtId="0" fontId="0" fillId="5" borderId="2" xfId="0" applyFill="1" applyBorder="1"/>
    <xf numFmtId="0" fontId="0" fillId="0" borderId="1" xfId="0" applyBorder="1" applyAlignment="1">
      <alignment horizontal="left" vertical="top" wrapText="1"/>
    </xf>
    <xf numFmtId="14" fontId="0" fillId="0" borderId="0" xfId="0" applyNumberFormat="1"/>
    <xf numFmtId="166" fontId="0" fillId="0" borderId="0" xfId="0" applyNumberFormat="1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1" xfId="0" applyFill="1" applyBorder="1" applyAlignment="1">
      <alignment vertical="top" wrapText="1"/>
    </xf>
    <xf numFmtId="4" fontId="5" fillId="2" borderId="40" xfId="0" applyNumberFormat="1" applyFont="1" applyFill="1" applyBorder="1" applyAlignment="1">
      <alignment horizontal="center" wrapText="1"/>
    </xf>
    <xf numFmtId="4" fontId="3" fillId="2" borderId="36" xfId="0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/>
    <xf numFmtId="0" fontId="0" fillId="0" borderId="0" xfId="0" applyAlignment="1">
      <alignment horizontal="right"/>
    </xf>
    <xf numFmtId="166" fontId="0" fillId="0" borderId="1" xfId="0" applyNumberFormat="1" applyBorder="1"/>
    <xf numFmtId="166" fontId="1" fillId="0" borderId="44" xfId="0" applyNumberFormat="1" applyFont="1" applyBorder="1"/>
    <xf numFmtId="44" fontId="1" fillId="0" borderId="45" xfId="2" applyFont="1" applyBorder="1"/>
    <xf numFmtId="44" fontId="0" fillId="0" borderId="45" xfId="2" applyFont="1" applyBorder="1"/>
    <xf numFmtId="166" fontId="0" fillId="0" borderId="46" xfId="0" applyNumberFormat="1" applyBorder="1"/>
    <xf numFmtId="0" fontId="0" fillId="0" borderId="29" xfId="0" applyBorder="1"/>
    <xf numFmtId="0" fontId="0" fillId="0" borderId="20" xfId="0" applyBorder="1"/>
    <xf numFmtId="0" fontId="0" fillId="0" borderId="44" xfId="0" applyBorder="1"/>
    <xf numFmtId="0" fontId="0" fillId="0" borderId="21" xfId="0" applyBorder="1"/>
    <xf numFmtId="166" fontId="0" fillId="0" borderId="45" xfId="0" applyNumberFormat="1" applyBorder="1"/>
    <xf numFmtId="0" fontId="0" fillId="0" borderId="31" xfId="0" applyBorder="1"/>
    <xf numFmtId="166" fontId="0" fillId="0" borderId="28" xfId="0" applyNumberFormat="1" applyBorder="1"/>
    <xf numFmtId="14" fontId="18" fillId="0" borderId="0" xfId="0" applyNumberFormat="1" applyFont="1"/>
    <xf numFmtId="0" fontId="0" fillId="6" borderId="1" xfId="0" applyFill="1" applyBorder="1" applyAlignment="1">
      <alignment horizontal="center"/>
    </xf>
    <xf numFmtId="9" fontId="0" fillId="6" borderId="1" xfId="1" applyFont="1" applyFill="1" applyBorder="1"/>
    <xf numFmtId="9" fontId="0" fillId="6" borderId="28" xfId="1" applyFont="1" applyFill="1" applyBorder="1"/>
    <xf numFmtId="10" fontId="0" fillId="0" borderId="0" xfId="1" applyNumberFormat="1" applyFont="1"/>
    <xf numFmtId="166" fontId="0" fillId="6" borderId="0" xfId="0" applyNumberFormat="1" applyFill="1"/>
    <xf numFmtId="165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/>
    <xf numFmtId="4" fontId="5" fillId="6" borderId="25" xfId="0" applyNumberFormat="1" applyFont="1" applyFill="1" applyBorder="1" applyAlignment="1">
      <alignment horizontal="center" wrapText="1"/>
    </xf>
    <xf numFmtId="4" fontId="0" fillId="0" borderId="9" xfId="0" applyNumberFormat="1" applyFont="1" applyBorder="1" applyAlignment="1">
      <alignment horizontal="center" vertical="center" wrapText="1"/>
    </xf>
    <xf numFmtId="4" fontId="0" fillId="0" borderId="10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center" vertical="center" wrapText="1"/>
    </xf>
    <xf numFmtId="4" fontId="0" fillId="0" borderId="13" xfId="0" applyNumberFormat="1" applyFont="1" applyBorder="1" applyAlignment="1">
      <alignment horizontal="center" vertical="center" wrapText="1"/>
    </xf>
    <xf numFmtId="4" fontId="0" fillId="0" borderId="25" xfId="0" applyNumberFormat="1" applyFont="1" applyBorder="1" applyAlignment="1">
      <alignment horizontal="center" vertical="center" wrapText="1"/>
    </xf>
    <xf numFmtId="4" fontId="0" fillId="0" borderId="26" xfId="0" applyNumberFormat="1" applyFont="1" applyBorder="1" applyAlignment="1">
      <alignment horizontal="center" vertical="center" wrapText="1"/>
    </xf>
    <xf numFmtId="4" fontId="0" fillId="0" borderId="9" xfId="0" applyNumberFormat="1" applyFill="1" applyBorder="1" applyAlignment="1">
      <alignment horizontal="center" vertical="center" wrapText="1"/>
    </xf>
    <xf numFmtId="4" fontId="0" fillId="0" borderId="10" xfId="0" applyNumberFormat="1" applyFill="1" applyBorder="1" applyAlignment="1">
      <alignment horizontal="center" vertical="center" wrapText="1"/>
    </xf>
    <xf numFmtId="4" fontId="0" fillId="0" borderId="12" xfId="0" applyNumberFormat="1" applyFill="1" applyBorder="1" applyAlignment="1">
      <alignment horizontal="center" vertical="center" wrapText="1"/>
    </xf>
    <xf numFmtId="4" fontId="0" fillId="0" borderId="13" xfId="0" applyNumberFormat="1" applyFill="1" applyBorder="1" applyAlignment="1">
      <alignment horizontal="center" vertical="center" wrapText="1"/>
    </xf>
    <xf numFmtId="4" fontId="0" fillId="0" borderId="25" xfId="0" applyNumberFormat="1" applyFill="1" applyBorder="1" applyAlignment="1">
      <alignment horizontal="center" vertical="center" wrapText="1"/>
    </xf>
    <xf numFmtId="4" fontId="0" fillId="0" borderId="26" xfId="0" applyNumberFormat="1" applyFill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 wrapText="1"/>
    </xf>
    <xf numFmtId="4" fontId="0" fillId="0" borderId="13" xfId="0" applyNumberFormat="1" applyBorder="1" applyAlignment="1">
      <alignment horizontal="center" vertical="center" wrapText="1"/>
    </xf>
    <xf numFmtId="4" fontId="0" fillId="0" borderId="25" xfId="0" applyNumberFormat="1" applyBorder="1" applyAlignment="1">
      <alignment horizontal="center" vertical="center" wrapText="1"/>
    </xf>
    <xf numFmtId="4" fontId="0" fillId="0" borderId="26" xfId="0" applyNumberFormat="1" applyBorder="1" applyAlignment="1">
      <alignment horizontal="center" vertical="center" wrapText="1"/>
    </xf>
    <xf numFmtId="165" fontId="0" fillId="0" borderId="9" xfId="0" applyNumberFormat="1" applyFill="1" applyBorder="1" applyAlignment="1">
      <alignment horizontal="center" vertical="center" wrapText="1"/>
    </xf>
    <xf numFmtId="165" fontId="0" fillId="0" borderId="10" xfId="0" applyNumberFormat="1" applyFill="1" applyBorder="1" applyAlignment="1">
      <alignment horizontal="center" vertical="center" wrapText="1"/>
    </xf>
    <xf numFmtId="165" fontId="0" fillId="0" borderId="12" xfId="0" applyNumberFormat="1" applyFill="1" applyBorder="1" applyAlignment="1">
      <alignment horizontal="center" vertical="center" wrapText="1"/>
    </xf>
    <xf numFmtId="165" fontId="0" fillId="0" borderId="13" xfId="0" applyNumberFormat="1" applyFill="1" applyBorder="1" applyAlignment="1">
      <alignment horizontal="center" vertical="center" wrapText="1"/>
    </xf>
    <xf numFmtId="165" fontId="0" fillId="0" borderId="25" xfId="0" applyNumberFormat="1" applyFill="1" applyBorder="1" applyAlignment="1">
      <alignment horizontal="center" vertical="center" wrapText="1"/>
    </xf>
    <xf numFmtId="165" fontId="0" fillId="0" borderId="26" xfId="0" applyNumberFormat="1" applyFill="1" applyBorder="1" applyAlignment="1">
      <alignment horizontal="center" vertical="center" wrapText="1"/>
    </xf>
    <xf numFmtId="4" fontId="1" fillId="2" borderId="35" xfId="0" applyNumberFormat="1" applyFont="1" applyFill="1" applyBorder="1" applyAlignment="1">
      <alignment horizontal="center" vertical="center" wrapText="1"/>
    </xf>
    <xf numFmtId="4" fontId="1" fillId="2" borderId="34" xfId="0" applyNumberFormat="1" applyFont="1" applyFill="1" applyBorder="1" applyAlignment="1">
      <alignment horizontal="center" vertical="center" wrapText="1"/>
    </xf>
    <xf numFmtId="4" fontId="1" fillId="2" borderId="36" xfId="0" applyNumberFormat="1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right" vertical="top" wrapText="1"/>
    </xf>
    <xf numFmtId="0" fontId="1" fillId="2" borderId="33" xfId="0" applyFont="1" applyFill="1" applyBorder="1" applyAlignment="1">
      <alignment horizontal="right" vertical="top" wrapText="1"/>
    </xf>
    <xf numFmtId="0" fontId="1" fillId="2" borderId="34" xfId="0" applyFont="1" applyFill="1" applyBorder="1" applyAlignment="1">
      <alignment horizontal="right" vertical="top" wrapText="1"/>
    </xf>
    <xf numFmtId="164" fontId="15" fillId="0" borderId="6" xfId="1" applyNumberFormat="1" applyFont="1" applyFill="1" applyBorder="1" applyAlignment="1">
      <alignment horizontal="center" vertical="center" wrapText="1"/>
    </xf>
    <xf numFmtId="164" fontId="15" fillId="0" borderId="27" xfId="1" applyNumberFormat="1" applyFont="1" applyFill="1" applyBorder="1" applyAlignment="1">
      <alignment horizontal="center" vertical="center" wrapText="1"/>
    </xf>
    <xf numFmtId="164" fontId="15" fillId="0" borderId="5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3" fillId="0" borderId="10" xfId="0" applyNumberFormat="1" applyFont="1" applyFill="1" applyBorder="1" applyAlignment="1">
      <alignment horizontal="center" vertical="center"/>
    </xf>
    <xf numFmtId="0" fontId="13" fillId="0" borderId="13" xfId="0" applyNumberFormat="1" applyFont="1" applyFill="1" applyBorder="1" applyAlignment="1">
      <alignment horizontal="center" vertical="center"/>
    </xf>
    <xf numFmtId="0" fontId="13" fillId="0" borderId="26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5" borderId="15" xfId="0" applyFont="1" applyFill="1" applyBorder="1" applyAlignment="1">
      <alignment horizontal="center" vertical="top" wrapText="1"/>
    </xf>
    <xf numFmtId="0" fontId="3" fillId="5" borderId="16" xfId="0" applyFont="1" applyFill="1" applyBorder="1" applyAlignment="1">
      <alignment horizontal="center" vertical="top" wrapText="1"/>
    </xf>
    <xf numFmtId="0" fontId="5" fillId="2" borderId="42" xfId="0" applyFont="1" applyFill="1" applyBorder="1" applyAlignment="1">
      <alignment horizontal="center" wrapText="1"/>
    </xf>
    <xf numFmtId="0" fontId="5" fillId="2" borderId="37" xfId="0" applyFont="1" applyFill="1" applyBorder="1" applyAlignment="1">
      <alignment horizontal="center" wrapText="1"/>
    </xf>
    <xf numFmtId="0" fontId="1" fillId="2" borderId="42" xfId="0" applyFont="1" applyFill="1" applyBorder="1" applyAlignment="1">
      <alignment horizontal="right" vertical="top" wrapText="1"/>
    </xf>
    <xf numFmtId="0" fontId="9" fillId="0" borderId="0" xfId="0" applyFont="1" applyAlignment="1">
      <alignment horizontal="center" vertical="top" wrapText="1"/>
    </xf>
    <xf numFmtId="0" fontId="0" fillId="0" borderId="1" xfId="0" applyFill="1" applyBorder="1" applyAlignment="1">
      <alignment horizontal="left" vertical="top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164" fontId="15" fillId="0" borderId="5" xfId="1" applyNumberFormat="1" applyFont="1" applyBorder="1" applyAlignment="1">
      <alignment horizontal="center" vertical="center" wrapText="1"/>
    </xf>
    <xf numFmtId="164" fontId="15" fillId="0" borderId="6" xfId="1" applyNumberFormat="1" applyFont="1" applyBorder="1" applyAlignment="1">
      <alignment horizontal="center" vertical="center" wrapText="1"/>
    </xf>
    <xf numFmtId="164" fontId="15" fillId="0" borderId="27" xfId="1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15" fillId="4" borderId="12" xfId="0" applyNumberFormat="1" applyFont="1" applyFill="1" applyBorder="1" applyAlignment="1">
      <alignment horizontal="center" vertical="center" wrapText="1"/>
    </xf>
    <xf numFmtId="0" fontId="15" fillId="4" borderId="25" xfId="0" applyNumberFormat="1" applyFont="1" applyFill="1" applyBorder="1" applyAlignment="1">
      <alignment horizontal="center" vertical="center" wrapText="1"/>
    </xf>
    <xf numFmtId="4" fontId="13" fillId="4" borderId="13" xfId="0" applyNumberFormat="1" applyFont="1" applyFill="1" applyBorder="1" applyAlignment="1">
      <alignment horizontal="center" vertical="center" wrapText="1"/>
    </xf>
    <xf numFmtId="4" fontId="13" fillId="4" borderId="26" xfId="0" applyNumberFormat="1" applyFont="1" applyFill="1" applyBorder="1" applyAlignment="1">
      <alignment horizontal="center" vertical="center" wrapText="1"/>
    </xf>
    <xf numFmtId="0" fontId="15" fillId="4" borderId="9" xfId="0" applyNumberFormat="1" applyFont="1" applyFill="1" applyBorder="1" applyAlignment="1">
      <alignment horizontal="center" vertical="center" wrapText="1"/>
    </xf>
    <xf numFmtId="4" fontId="13" fillId="4" borderId="5" xfId="0" applyNumberFormat="1" applyFont="1" applyFill="1" applyBorder="1" applyAlignment="1">
      <alignment horizontal="center" vertical="center"/>
    </xf>
    <xf numFmtId="4" fontId="13" fillId="4" borderId="6" xfId="0" applyNumberFormat="1" applyFont="1" applyFill="1" applyBorder="1" applyAlignment="1">
      <alignment horizontal="center" vertical="center"/>
    </xf>
    <xf numFmtId="4" fontId="13" fillId="4" borderId="27" xfId="0" applyNumberFormat="1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right" vertical="top" wrapText="1"/>
    </xf>
    <xf numFmtId="0" fontId="1" fillId="2" borderId="41" xfId="0" applyFont="1" applyFill="1" applyBorder="1" applyAlignment="1">
      <alignment horizontal="right" vertical="top" wrapText="1"/>
    </xf>
    <xf numFmtId="4" fontId="14" fillId="0" borderId="1" xfId="0" applyNumberFormat="1" applyFont="1" applyBorder="1" applyAlignment="1">
      <alignment horizontal="center" vertical="center" wrapText="1"/>
    </xf>
    <xf numFmtId="4" fontId="14" fillId="0" borderId="28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28" xfId="0" applyNumberFormat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4" fontId="15" fillId="4" borderId="12" xfId="0" applyNumberFormat="1" applyFont="1" applyFill="1" applyBorder="1" applyAlignment="1">
      <alignment horizontal="center" vertical="center" wrapText="1"/>
    </xf>
    <xf numFmtId="4" fontId="15" fillId="4" borderId="25" xfId="0" applyNumberFormat="1" applyFont="1" applyFill="1" applyBorder="1" applyAlignment="1">
      <alignment horizontal="center" vertical="center" wrapText="1"/>
    </xf>
    <xf numFmtId="4" fontId="13" fillId="4" borderId="6" xfId="0" applyNumberFormat="1" applyFont="1" applyFill="1" applyBorder="1" applyAlignment="1">
      <alignment horizontal="center" vertical="center" wrapText="1"/>
    </xf>
    <xf numFmtId="4" fontId="13" fillId="4" borderId="27" xfId="0" applyNumberFormat="1" applyFont="1" applyFill="1" applyBorder="1" applyAlignment="1">
      <alignment horizontal="center" vertical="center" wrapText="1"/>
    </xf>
    <xf numFmtId="0" fontId="6" fillId="2" borderId="18" xfId="0" applyNumberFormat="1" applyFont="1" applyFill="1" applyBorder="1" applyAlignment="1">
      <alignment horizontal="center" vertical="center" wrapText="1"/>
    </xf>
    <xf numFmtId="0" fontId="6" fillId="2" borderId="38" xfId="0" applyNumberFormat="1" applyFont="1" applyFill="1" applyBorder="1" applyAlignment="1">
      <alignment horizontal="center" vertical="center" wrapText="1"/>
    </xf>
    <xf numFmtId="0" fontId="6" fillId="2" borderId="11" xfId="0" applyNumberFormat="1" applyFont="1" applyFill="1" applyBorder="1" applyAlignment="1">
      <alignment horizontal="center" vertical="center" wrapText="1"/>
    </xf>
    <xf numFmtId="0" fontId="6" fillId="2" borderId="14" xfId="0" applyNumberFormat="1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0" fillId="5" borderId="43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left" vertical="center" wrapText="1"/>
    </xf>
    <xf numFmtId="0" fontId="1" fillId="2" borderId="33" xfId="0" applyFont="1" applyFill="1" applyBorder="1" applyAlignment="1">
      <alignment horizontal="left" vertical="center" wrapText="1"/>
    </xf>
    <xf numFmtId="0" fontId="1" fillId="2" borderId="36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2" fontId="16" fillId="0" borderId="5" xfId="0" applyNumberFormat="1" applyFont="1" applyFill="1" applyBorder="1" applyAlignment="1">
      <alignment horizontal="center" vertical="center"/>
    </xf>
    <xf numFmtId="2" fontId="16" fillId="0" borderId="6" xfId="0" applyNumberFormat="1" applyFont="1" applyFill="1" applyBorder="1" applyAlignment="1">
      <alignment horizontal="center" vertical="center"/>
    </xf>
    <xf numFmtId="2" fontId="16" fillId="0" borderId="27" xfId="0" applyNumberFormat="1" applyFont="1" applyFill="1" applyBorder="1" applyAlignment="1">
      <alignment horizontal="center" vertical="center"/>
    </xf>
    <xf numFmtId="1" fontId="15" fillId="0" borderId="9" xfId="0" applyNumberFormat="1" applyFont="1" applyFill="1" applyBorder="1" applyAlignment="1">
      <alignment horizontal="center" vertical="center"/>
    </xf>
    <xf numFmtId="1" fontId="15" fillId="0" borderId="12" xfId="0" applyNumberFormat="1" applyFont="1" applyFill="1" applyBorder="1" applyAlignment="1">
      <alignment horizontal="center" vertical="center"/>
    </xf>
    <xf numFmtId="1" fontId="15" fillId="0" borderId="25" xfId="0" applyNumberFormat="1" applyFont="1" applyFill="1" applyBorder="1" applyAlignment="1">
      <alignment horizontal="center" vertical="center"/>
    </xf>
    <xf numFmtId="0" fontId="15" fillId="0" borderId="9" xfId="0" applyNumberFormat="1" applyFont="1" applyFill="1" applyBorder="1" applyAlignment="1">
      <alignment horizontal="center" vertical="center"/>
    </xf>
    <xf numFmtId="0" fontId="15" fillId="0" borderId="12" xfId="0" applyNumberFormat="1" applyFont="1" applyFill="1" applyBorder="1" applyAlignment="1">
      <alignment horizontal="center" vertical="center"/>
    </xf>
    <xf numFmtId="0" fontId="15" fillId="0" borderId="25" xfId="0" applyNumberFormat="1" applyFont="1" applyFill="1" applyBorder="1" applyAlignment="1">
      <alignment horizontal="center" vertical="center"/>
    </xf>
    <xf numFmtId="0" fontId="19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right"/>
    </xf>
    <xf numFmtId="0" fontId="0" fillId="0" borderId="2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5" xfId="0" applyBorder="1" applyAlignment="1">
      <alignment horizontal="center"/>
    </xf>
    <xf numFmtId="0" fontId="1" fillId="0" borderId="2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1" fillId="0" borderId="20" xfId="0" applyFont="1" applyBorder="1" applyAlignment="1">
      <alignment horizontal="right"/>
    </xf>
    <xf numFmtId="0" fontId="0" fillId="0" borderId="31" xfId="0" applyBorder="1" applyAlignment="1">
      <alignment horizontal="right"/>
    </xf>
    <xf numFmtId="0" fontId="0" fillId="0" borderId="28" xfId="0" applyBorder="1" applyAlignment="1">
      <alignment horizontal="right"/>
    </xf>
    <xf numFmtId="0" fontId="0" fillId="0" borderId="21" xfId="0" applyBorder="1" applyAlignment="1">
      <alignment horizontal="right"/>
    </xf>
    <xf numFmtId="0" fontId="27" fillId="0" borderId="8" xfId="0" applyFont="1" applyBorder="1" applyAlignment="1">
      <alignment horizontal="center"/>
    </xf>
  </cellXfs>
  <cellStyles count="3">
    <cellStyle name="Normalny" xfId="0" builtinId="0"/>
    <cellStyle name="Procentowy" xfId="1" builtinId="5"/>
    <cellStyle name="Walutowy" xfId="2" builtinId="4"/>
  </cellStyles>
  <dxfs count="0"/>
  <tableStyles count="0" defaultTableStyle="TableStyleMedium2" defaultPivotStyle="PivotStyleLight16"/>
  <colors>
    <mruColors>
      <color rgb="FFABDB77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C67"/>
  <sheetViews>
    <sheetView tabSelected="1" topLeftCell="A10" zoomScale="70" zoomScaleNormal="70" workbookViewId="0">
      <selection activeCell="CC66" sqref="A1:CC66"/>
    </sheetView>
  </sheetViews>
  <sheetFormatPr defaultRowHeight="15" x14ac:dyDescent="0.25"/>
  <cols>
    <col min="1" max="1" width="4.5703125" style="2" customWidth="1"/>
    <col min="2" max="2" width="7.7109375" style="2" customWidth="1"/>
    <col min="3" max="3" width="8.28515625" style="2" customWidth="1"/>
    <col min="4" max="4" width="60.85546875" style="2" bestFit="1" customWidth="1"/>
    <col min="5" max="5" width="11.5703125" style="3" customWidth="1"/>
    <col min="6" max="6" width="9.5703125" style="3" customWidth="1"/>
    <col min="7" max="7" width="12.7109375" style="3" customWidth="1"/>
    <col min="8" max="8" width="9.5703125" style="3" customWidth="1"/>
    <col min="9" max="9" width="17.140625" style="3" customWidth="1"/>
    <col min="10" max="10" width="22.7109375" style="3" customWidth="1"/>
    <col min="11" max="11" width="25.7109375" style="3" customWidth="1"/>
    <col min="12" max="41" width="4.7109375" style="1" customWidth="1"/>
    <col min="42" max="81" width="4.7109375" customWidth="1"/>
    <col min="82" max="82" width="8.85546875" customWidth="1"/>
  </cols>
  <sheetData>
    <row r="1" spans="1:81" x14ac:dyDescent="0.25">
      <c r="A1" s="146" t="s">
        <v>161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</row>
    <row r="2" spans="1:81" x14ac:dyDescent="0.25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81" x14ac:dyDescent="0.25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spans="1:81" ht="79.900000000000006" customHeight="1" x14ac:dyDescent="0.25">
      <c r="A4" s="146"/>
      <c r="B4" s="146"/>
      <c r="C4" s="146"/>
      <c r="D4" s="146"/>
      <c r="E4" s="146"/>
      <c r="F4" s="146"/>
      <c r="G4" s="146"/>
      <c r="H4" s="146"/>
      <c r="I4" s="146"/>
      <c r="J4" s="146"/>
      <c r="K4" s="146"/>
    </row>
    <row r="5" spans="1:81" ht="15.75" thickBot="1" x14ac:dyDescent="0.3">
      <c r="L5" s="24"/>
      <c r="N5" s="23"/>
      <c r="O5" s="24" t="s">
        <v>16</v>
      </c>
      <c r="R5" s="24"/>
      <c r="U5" s="24"/>
    </row>
    <row r="6" spans="1:81" s="5" customFormat="1" ht="74.25" customHeight="1" thickBot="1" x14ac:dyDescent="0.3">
      <c r="A6" s="150" t="s">
        <v>0</v>
      </c>
      <c r="B6" s="152" t="s">
        <v>1</v>
      </c>
      <c r="C6" s="152"/>
      <c r="D6" s="152"/>
      <c r="E6" s="189" t="s">
        <v>14</v>
      </c>
      <c r="F6" s="190"/>
      <c r="G6" s="193" t="s">
        <v>15</v>
      </c>
      <c r="H6" s="194"/>
      <c r="I6" s="204" t="s">
        <v>18</v>
      </c>
      <c r="J6" s="211" t="s">
        <v>19</v>
      </c>
      <c r="K6" s="212"/>
      <c r="L6" s="201" t="s">
        <v>103</v>
      </c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P6" s="202"/>
      <c r="AQ6" s="202"/>
      <c r="AR6" s="202"/>
      <c r="AS6" s="202"/>
      <c r="AT6" s="202"/>
      <c r="AU6" s="202"/>
      <c r="AV6" s="202"/>
      <c r="AW6" s="202"/>
      <c r="AX6" s="202"/>
      <c r="AY6" s="202"/>
      <c r="AZ6" s="202"/>
      <c r="BA6" s="202"/>
      <c r="BB6" s="202"/>
      <c r="BC6" s="202"/>
      <c r="BD6" s="202"/>
      <c r="BE6" s="202"/>
      <c r="BF6" s="202"/>
      <c r="BG6" s="202"/>
      <c r="BH6" s="202"/>
      <c r="BI6" s="202"/>
      <c r="BJ6" s="202"/>
      <c r="BK6" s="202"/>
      <c r="BL6" s="202"/>
      <c r="BM6" s="202"/>
      <c r="BN6" s="202"/>
      <c r="BO6" s="202"/>
      <c r="BP6" s="202"/>
      <c r="BQ6" s="202"/>
      <c r="BR6" s="202"/>
      <c r="BS6" s="202"/>
      <c r="BT6" s="202"/>
      <c r="BU6" s="202"/>
      <c r="BV6" s="202"/>
      <c r="BW6" s="202"/>
      <c r="BX6" s="202"/>
      <c r="BY6" s="202"/>
      <c r="BZ6" s="202"/>
      <c r="CA6" s="202"/>
      <c r="CB6" s="202"/>
      <c r="CC6" s="203"/>
    </row>
    <row r="7" spans="1:81" s="5" customFormat="1" ht="84" thickBot="1" x14ac:dyDescent="0.3">
      <c r="A7" s="151"/>
      <c r="B7" s="153"/>
      <c r="C7" s="153"/>
      <c r="D7" s="153"/>
      <c r="E7" s="191"/>
      <c r="F7" s="192"/>
      <c r="G7" s="195"/>
      <c r="H7" s="196"/>
      <c r="I7" s="205"/>
      <c r="J7" s="8" t="s">
        <v>33</v>
      </c>
      <c r="K7" s="26" t="s">
        <v>17</v>
      </c>
      <c r="L7" s="53" t="s">
        <v>10</v>
      </c>
      <c r="M7" s="53" t="s">
        <v>45</v>
      </c>
      <c r="N7" s="53" t="s">
        <v>46</v>
      </c>
      <c r="O7" s="53" t="s">
        <v>47</v>
      </c>
      <c r="P7" s="53" t="s">
        <v>48</v>
      </c>
      <c r="Q7" s="53" t="s">
        <v>49</v>
      </c>
      <c r="R7" s="53" t="s">
        <v>50</v>
      </c>
      <c r="S7" s="53" t="s">
        <v>51</v>
      </c>
      <c r="T7" s="53" t="s">
        <v>52</v>
      </c>
      <c r="U7" s="53" t="s">
        <v>53</v>
      </c>
      <c r="V7" s="53" t="s">
        <v>54</v>
      </c>
      <c r="W7" s="53" t="s">
        <v>55</v>
      </c>
      <c r="X7" s="53" t="s">
        <v>56</v>
      </c>
      <c r="Y7" s="53" t="s">
        <v>57</v>
      </c>
      <c r="Z7" s="53" t="s">
        <v>58</v>
      </c>
      <c r="AA7" s="53" t="s">
        <v>59</v>
      </c>
      <c r="AB7" s="53" t="s">
        <v>60</v>
      </c>
      <c r="AC7" s="53" t="s">
        <v>61</v>
      </c>
      <c r="AD7" s="53" t="s">
        <v>62</v>
      </c>
      <c r="AE7" s="53" t="s">
        <v>63</v>
      </c>
      <c r="AF7" s="53" t="s">
        <v>64</v>
      </c>
      <c r="AG7" s="53" t="s">
        <v>65</v>
      </c>
      <c r="AH7" s="53" t="s">
        <v>66</v>
      </c>
      <c r="AI7" s="53" t="s">
        <v>67</v>
      </c>
      <c r="AJ7" s="53" t="s">
        <v>68</v>
      </c>
      <c r="AK7" s="53" t="s">
        <v>69</v>
      </c>
      <c r="AL7" s="53" t="s">
        <v>70</v>
      </c>
      <c r="AM7" s="53" t="s">
        <v>71</v>
      </c>
      <c r="AN7" s="53" t="s">
        <v>72</v>
      </c>
      <c r="AO7" s="53" t="s">
        <v>73</v>
      </c>
      <c r="AP7" s="53" t="s">
        <v>74</v>
      </c>
      <c r="AQ7" s="53" t="s">
        <v>75</v>
      </c>
      <c r="AR7" s="53" t="s">
        <v>76</v>
      </c>
      <c r="AS7" s="53" t="s">
        <v>77</v>
      </c>
      <c r="AT7" s="53" t="s">
        <v>78</v>
      </c>
      <c r="AU7" s="53" t="s">
        <v>79</v>
      </c>
      <c r="AV7" s="53" t="s">
        <v>80</v>
      </c>
      <c r="AW7" s="53" t="s">
        <v>81</v>
      </c>
      <c r="AX7" s="53" t="s">
        <v>82</v>
      </c>
      <c r="AY7" s="53" t="s">
        <v>83</v>
      </c>
      <c r="AZ7" s="53" t="s">
        <v>84</v>
      </c>
      <c r="BA7" s="53" t="s">
        <v>85</v>
      </c>
      <c r="BB7" s="53" t="s">
        <v>86</v>
      </c>
      <c r="BC7" s="53" t="s">
        <v>87</v>
      </c>
      <c r="BD7" s="53" t="s">
        <v>88</v>
      </c>
      <c r="BE7" s="53" t="s">
        <v>89</v>
      </c>
      <c r="BF7" s="53" t="s">
        <v>90</v>
      </c>
      <c r="BG7" s="53" t="s">
        <v>91</v>
      </c>
      <c r="BH7" s="53" t="s">
        <v>92</v>
      </c>
      <c r="BI7" s="53" t="s">
        <v>93</v>
      </c>
      <c r="BJ7" s="53" t="s">
        <v>94</v>
      </c>
      <c r="BK7" s="53" t="s">
        <v>95</v>
      </c>
      <c r="BL7" s="53" t="s">
        <v>96</v>
      </c>
      <c r="BM7" s="53" t="s">
        <v>97</v>
      </c>
      <c r="BN7" s="53" t="s">
        <v>98</v>
      </c>
      <c r="BO7" s="53" t="s">
        <v>99</v>
      </c>
      <c r="BP7" s="53" t="s">
        <v>100</v>
      </c>
      <c r="BQ7" s="53" t="s">
        <v>101</v>
      </c>
      <c r="BR7" s="53" t="s">
        <v>102</v>
      </c>
      <c r="BS7" s="53" t="s">
        <v>35</v>
      </c>
      <c r="BT7" s="53" t="s">
        <v>34</v>
      </c>
      <c r="BU7" s="53" t="s">
        <v>36</v>
      </c>
      <c r="BV7" s="53" t="s">
        <v>37</v>
      </c>
      <c r="BW7" s="53" t="s">
        <v>38</v>
      </c>
      <c r="BX7" s="53" t="s">
        <v>39</v>
      </c>
      <c r="BY7" s="53" t="s">
        <v>40</v>
      </c>
      <c r="BZ7" s="53" t="s">
        <v>41</v>
      </c>
      <c r="CA7" s="53" t="s">
        <v>42</v>
      </c>
      <c r="CB7" s="53" t="s">
        <v>43</v>
      </c>
      <c r="CC7" s="53" t="s">
        <v>44</v>
      </c>
    </row>
    <row r="8" spans="1:81" s="4" customFormat="1" ht="12.75" thickBot="1" x14ac:dyDescent="0.3">
      <c r="A8" s="12">
        <v>1</v>
      </c>
      <c r="B8" s="154">
        <v>2</v>
      </c>
      <c r="C8" s="154"/>
      <c r="D8" s="154"/>
      <c r="E8" s="197">
        <v>3</v>
      </c>
      <c r="F8" s="198"/>
      <c r="G8" s="197">
        <v>4</v>
      </c>
      <c r="H8" s="198"/>
      <c r="I8" s="18">
        <v>5</v>
      </c>
      <c r="J8" s="13">
        <v>6</v>
      </c>
      <c r="K8" s="15">
        <v>7</v>
      </c>
      <c r="L8" s="47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1"/>
    </row>
    <row r="9" spans="1:81" ht="21" x14ac:dyDescent="0.25">
      <c r="A9" s="148" t="s">
        <v>140</v>
      </c>
      <c r="B9" s="149"/>
      <c r="C9" s="149"/>
      <c r="D9" s="149"/>
      <c r="E9" s="32"/>
      <c r="F9" s="32"/>
      <c r="G9" s="32"/>
      <c r="H9" s="33"/>
      <c r="I9" s="33"/>
      <c r="J9" s="34"/>
      <c r="K9" s="35"/>
      <c r="L9" s="207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52"/>
      <c r="AB9" s="52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</row>
    <row r="10" spans="1:81" x14ac:dyDescent="0.25">
      <c r="A10" s="9" t="s">
        <v>3</v>
      </c>
      <c r="B10" s="139" t="s">
        <v>168</v>
      </c>
      <c r="C10" s="139"/>
      <c r="D10" s="139"/>
      <c r="E10" s="113"/>
      <c r="F10" s="114"/>
      <c r="G10" s="113"/>
      <c r="H10" s="114"/>
      <c r="I10" s="164">
        <v>0.09</v>
      </c>
      <c r="J10" s="213"/>
      <c r="K10" s="216" t="s">
        <v>144</v>
      </c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</row>
    <row r="11" spans="1:81" x14ac:dyDescent="0.25">
      <c r="A11" s="9" t="s">
        <v>4</v>
      </c>
      <c r="B11" s="139" t="s">
        <v>133</v>
      </c>
      <c r="C11" s="139"/>
      <c r="D11" s="139"/>
      <c r="E11" s="115"/>
      <c r="F11" s="116"/>
      <c r="G11" s="115"/>
      <c r="H11" s="116"/>
      <c r="I11" s="165"/>
      <c r="J11" s="214"/>
      <c r="K11" s="217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</row>
    <row r="12" spans="1:81" x14ac:dyDescent="0.25">
      <c r="A12" s="9" t="s">
        <v>2</v>
      </c>
      <c r="B12" s="140" t="s">
        <v>131</v>
      </c>
      <c r="C12" s="134"/>
      <c r="D12" s="135"/>
      <c r="E12" s="115"/>
      <c r="F12" s="116"/>
      <c r="G12" s="115"/>
      <c r="H12" s="116"/>
      <c r="I12" s="165"/>
      <c r="J12" s="214"/>
      <c r="K12" s="217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</row>
    <row r="13" spans="1:81" ht="29.45" customHeight="1" thickBot="1" x14ac:dyDescent="0.3">
      <c r="A13" s="9" t="s">
        <v>6</v>
      </c>
      <c r="B13" s="139" t="s">
        <v>132</v>
      </c>
      <c r="C13" s="139"/>
      <c r="D13" s="139"/>
      <c r="E13" s="117"/>
      <c r="F13" s="118"/>
      <c r="G13" s="117"/>
      <c r="H13" s="118"/>
      <c r="I13" s="165"/>
      <c r="J13" s="214"/>
      <c r="K13" s="217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</row>
    <row r="14" spans="1:81" ht="15.75" thickBot="1" x14ac:dyDescent="0.3">
      <c r="A14" s="128" t="s">
        <v>26</v>
      </c>
      <c r="B14" s="129"/>
      <c r="C14" s="129"/>
      <c r="D14" s="130"/>
      <c r="E14" s="125">
        <f>I10*$E$58</f>
        <v>0</v>
      </c>
      <c r="F14" s="126"/>
      <c r="G14" s="125">
        <f>E14*1.23</f>
        <v>0</v>
      </c>
      <c r="H14" s="127"/>
      <c r="I14" s="166"/>
      <c r="J14" s="215"/>
      <c r="K14" s="218"/>
      <c r="L14" s="54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7"/>
      <c r="BY14" s="57"/>
      <c r="BZ14" s="57"/>
      <c r="CA14" s="57"/>
      <c r="CB14" s="57"/>
      <c r="CC14" s="58"/>
    </row>
    <row r="15" spans="1:81" ht="21" x14ac:dyDescent="0.25">
      <c r="A15" s="148" t="s">
        <v>141</v>
      </c>
      <c r="B15" s="149"/>
      <c r="C15" s="149"/>
      <c r="D15" s="149"/>
      <c r="E15" s="36"/>
      <c r="F15" s="36"/>
      <c r="G15" s="36"/>
      <c r="H15" s="37"/>
      <c r="I15" s="38"/>
      <c r="J15" s="39"/>
      <c r="K15" s="40"/>
      <c r="L15" s="200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1"/>
    </row>
    <row r="16" spans="1:81" x14ac:dyDescent="0.25">
      <c r="A16" s="9" t="s">
        <v>3</v>
      </c>
      <c r="B16" s="139" t="s">
        <v>134</v>
      </c>
      <c r="C16" s="139"/>
      <c r="D16" s="139"/>
      <c r="E16" s="113"/>
      <c r="F16" s="114"/>
      <c r="G16" s="113"/>
      <c r="H16" s="114"/>
      <c r="I16" s="164">
        <v>0.1</v>
      </c>
      <c r="J16" s="136"/>
      <c r="K16" s="219" t="s">
        <v>11</v>
      </c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</row>
    <row r="17" spans="1:81" x14ac:dyDescent="0.25">
      <c r="A17" s="9" t="s">
        <v>4</v>
      </c>
      <c r="B17" s="139" t="s">
        <v>169</v>
      </c>
      <c r="C17" s="139"/>
      <c r="D17" s="139"/>
      <c r="E17" s="115"/>
      <c r="F17" s="116"/>
      <c r="G17" s="115"/>
      <c r="H17" s="116"/>
      <c r="I17" s="165"/>
      <c r="J17" s="137"/>
      <c r="K17" s="220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</row>
    <row r="18" spans="1:81" x14ac:dyDescent="0.25">
      <c r="A18" s="9" t="s">
        <v>2</v>
      </c>
      <c r="B18" s="140" t="s">
        <v>135</v>
      </c>
      <c r="C18" s="134"/>
      <c r="D18" s="135"/>
      <c r="E18" s="115"/>
      <c r="F18" s="116"/>
      <c r="G18" s="115"/>
      <c r="H18" s="116"/>
      <c r="I18" s="165"/>
      <c r="J18" s="137"/>
      <c r="K18" s="220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</row>
    <row r="19" spans="1:81" ht="15.75" thickBot="1" x14ac:dyDescent="0.3">
      <c r="A19" s="9" t="s">
        <v>6</v>
      </c>
      <c r="B19" s="139" t="s">
        <v>166</v>
      </c>
      <c r="C19" s="139"/>
      <c r="D19" s="139"/>
      <c r="E19" s="117"/>
      <c r="F19" s="118"/>
      <c r="G19" s="117"/>
      <c r="H19" s="118"/>
      <c r="I19" s="165"/>
      <c r="J19" s="137"/>
      <c r="K19" s="220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</row>
    <row r="20" spans="1:81" ht="15.75" thickBot="1" x14ac:dyDescent="0.3">
      <c r="A20" s="128" t="s">
        <v>25</v>
      </c>
      <c r="B20" s="129"/>
      <c r="C20" s="129"/>
      <c r="D20" s="130"/>
      <c r="E20" s="125">
        <f>I16*$E$58</f>
        <v>0</v>
      </c>
      <c r="F20" s="126"/>
      <c r="G20" s="125">
        <f>E20*1.23</f>
        <v>0</v>
      </c>
      <c r="H20" s="127"/>
      <c r="I20" s="166"/>
      <c r="J20" s="138"/>
      <c r="K20" s="221"/>
      <c r="L20" s="62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7"/>
      <c r="BY20" s="57"/>
      <c r="BZ20" s="57"/>
      <c r="CA20" s="57"/>
      <c r="CB20" s="57"/>
      <c r="CC20" s="58"/>
    </row>
    <row r="21" spans="1:81" ht="21" x14ac:dyDescent="0.25">
      <c r="A21" s="148" t="s">
        <v>136</v>
      </c>
      <c r="B21" s="149"/>
      <c r="C21" s="149"/>
      <c r="D21" s="149"/>
      <c r="E21" s="36"/>
      <c r="F21" s="36"/>
      <c r="G21" s="36"/>
      <c r="H21" s="37"/>
      <c r="I21" s="38"/>
      <c r="J21" s="39"/>
      <c r="K21" s="40"/>
      <c r="L21" s="200"/>
      <c r="M21" s="199"/>
      <c r="N21" s="199"/>
      <c r="O21" s="199"/>
      <c r="P21" s="199"/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1"/>
    </row>
    <row r="22" spans="1:81" ht="32.25" customHeight="1" x14ac:dyDescent="0.25">
      <c r="A22" s="9" t="s">
        <v>3</v>
      </c>
      <c r="B22" s="139" t="s">
        <v>137</v>
      </c>
      <c r="C22" s="139"/>
      <c r="D22" s="139"/>
      <c r="E22" s="113"/>
      <c r="F22" s="114"/>
      <c r="G22" s="113"/>
      <c r="H22" s="114"/>
      <c r="I22" s="133">
        <v>0.11</v>
      </c>
      <c r="J22" s="136"/>
      <c r="K22" s="219" t="s">
        <v>145</v>
      </c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</row>
    <row r="23" spans="1:81" x14ac:dyDescent="0.25">
      <c r="A23" s="9" t="s">
        <v>4</v>
      </c>
      <c r="B23" s="139" t="s">
        <v>138</v>
      </c>
      <c r="C23" s="139"/>
      <c r="D23" s="139"/>
      <c r="E23" s="115"/>
      <c r="F23" s="116"/>
      <c r="G23" s="115"/>
      <c r="H23" s="116"/>
      <c r="I23" s="131"/>
      <c r="J23" s="137"/>
      <c r="K23" s="220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</row>
    <row r="24" spans="1:81" x14ac:dyDescent="0.25">
      <c r="A24" s="9" t="s">
        <v>2</v>
      </c>
      <c r="B24" s="139" t="s">
        <v>112</v>
      </c>
      <c r="C24" s="139"/>
      <c r="D24" s="139"/>
      <c r="E24" s="115"/>
      <c r="F24" s="116"/>
      <c r="G24" s="115"/>
      <c r="H24" s="116"/>
      <c r="I24" s="131"/>
      <c r="J24" s="137"/>
      <c r="K24" s="220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</row>
    <row r="25" spans="1:81" ht="15.75" thickBot="1" x14ac:dyDescent="0.3">
      <c r="A25" s="9" t="s">
        <v>6</v>
      </c>
      <c r="B25" s="167"/>
      <c r="C25" s="168"/>
      <c r="D25" s="169"/>
      <c r="E25" s="117"/>
      <c r="F25" s="118"/>
      <c r="G25" s="117"/>
      <c r="H25" s="118"/>
      <c r="I25" s="131"/>
      <c r="J25" s="137"/>
      <c r="K25" s="220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</row>
    <row r="26" spans="1:81" ht="15.75" thickBot="1" x14ac:dyDescent="0.3">
      <c r="A26" s="128" t="s">
        <v>24</v>
      </c>
      <c r="B26" s="129"/>
      <c r="C26" s="129"/>
      <c r="D26" s="130"/>
      <c r="E26" s="125">
        <f>I22*$E$58</f>
        <v>0</v>
      </c>
      <c r="F26" s="126"/>
      <c r="G26" s="125">
        <f>E26*1.23</f>
        <v>0</v>
      </c>
      <c r="H26" s="127"/>
      <c r="I26" s="132"/>
      <c r="J26" s="138"/>
      <c r="K26" s="221"/>
      <c r="L26" s="62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  <c r="BM26" s="57"/>
      <c r="BN26" s="57"/>
      <c r="BO26" s="57"/>
      <c r="BP26" s="57"/>
      <c r="BQ26" s="57"/>
      <c r="BR26" s="57"/>
      <c r="BS26" s="57"/>
      <c r="BT26" s="57"/>
      <c r="BU26" s="57"/>
      <c r="BV26" s="57"/>
      <c r="BW26" s="57"/>
      <c r="BX26" s="57"/>
      <c r="BY26" s="57"/>
      <c r="BZ26" s="57"/>
      <c r="CA26" s="57"/>
      <c r="CB26" s="57"/>
      <c r="CC26" s="58"/>
    </row>
    <row r="27" spans="1:81" ht="21" x14ac:dyDescent="0.25">
      <c r="A27" s="148" t="s">
        <v>119</v>
      </c>
      <c r="B27" s="149"/>
      <c r="C27" s="149"/>
      <c r="D27" s="149"/>
      <c r="E27" s="36"/>
      <c r="F27" s="36"/>
      <c r="G27" s="36"/>
      <c r="H27" s="37"/>
      <c r="I27" s="37"/>
      <c r="J27" s="34"/>
      <c r="K27" s="35"/>
      <c r="L27" s="200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199"/>
      <c r="Y27" s="199"/>
      <c r="Z27" s="19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1"/>
    </row>
    <row r="28" spans="1:81" x14ac:dyDescent="0.25">
      <c r="A28" s="9" t="s">
        <v>3</v>
      </c>
      <c r="B28" s="139" t="s">
        <v>114</v>
      </c>
      <c r="C28" s="139"/>
      <c r="D28" s="139"/>
      <c r="E28" s="113"/>
      <c r="F28" s="114"/>
      <c r="G28" s="113"/>
      <c r="H28" s="114"/>
      <c r="I28" s="133">
        <v>0.15</v>
      </c>
      <c r="J28" s="208"/>
      <c r="K28" s="161" t="s">
        <v>149</v>
      </c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</row>
    <row r="29" spans="1:81" x14ac:dyDescent="0.25">
      <c r="A29" s="9" t="s">
        <v>4</v>
      </c>
      <c r="B29" s="134" t="s">
        <v>115</v>
      </c>
      <c r="C29" s="134"/>
      <c r="D29" s="135"/>
      <c r="E29" s="115"/>
      <c r="F29" s="116"/>
      <c r="G29" s="115"/>
      <c r="H29" s="116"/>
      <c r="I29" s="131"/>
      <c r="J29" s="209"/>
      <c r="K29" s="162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</row>
    <row r="30" spans="1:81" x14ac:dyDescent="0.25">
      <c r="A30" s="9" t="s">
        <v>2</v>
      </c>
      <c r="B30" s="139" t="s">
        <v>116</v>
      </c>
      <c r="C30" s="139"/>
      <c r="D30" s="139"/>
      <c r="E30" s="115"/>
      <c r="F30" s="116"/>
      <c r="G30" s="115"/>
      <c r="H30" s="116"/>
      <c r="I30" s="131"/>
      <c r="J30" s="209"/>
      <c r="K30" s="162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</row>
    <row r="31" spans="1:81" x14ac:dyDescent="0.25">
      <c r="A31" s="9" t="s">
        <v>6</v>
      </c>
      <c r="B31" s="140" t="s">
        <v>165</v>
      </c>
      <c r="C31" s="134"/>
      <c r="D31" s="135"/>
      <c r="E31" s="115"/>
      <c r="F31" s="116"/>
      <c r="G31" s="115"/>
      <c r="H31" s="116"/>
      <c r="I31" s="131"/>
      <c r="J31" s="209"/>
      <c r="K31" s="162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</row>
    <row r="32" spans="1:81" x14ac:dyDescent="0.25">
      <c r="A32" s="9" t="s">
        <v>10</v>
      </c>
      <c r="B32" s="140" t="s">
        <v>117</v>
      </c>
      <c r="C32" s="134"/>
      <c r="D32" s="135"/>
      <c r="E32" s="115"/>
      <c r="F32" s="116"/>
      <c r="G32" s="115"/>
      <c r="H32" s="116"/>
      <c r="I32" s="131"/>
      <c r="J32" s="209"/>
      <c r="K32" s="162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</row>
    <row r="33" spans="1:81" ht="15.75" thickBot="1" x14ac:dyDescent="0.3">
      <c r="A33" s="9" t="s">
        <v>164</v>
      </c>
      <c r="B33" s="139" t="s">
        <v>118</v>
      </c>
      <c r="C33" s="139"/>
      <c r="D33" s="139"/>
      <c r="E33" s="117"/>
      <c r="F33" s="118"/>
      <c r="G33" s="117"/>
      <c r="H33" s="118"/>
      <c r="I33" s="131"/>
      <c r="J33" s="209"/>
      <c r="K33" s="162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</row>
    <row r="34" spans="1:81" ht="15.75" thickBot="1" x14ac:dyDescent="0.3">
      <c r="A34" s="128" t="s">
        <v>20</v>
      </c>
      <c r="B34" s="129"/>
      <c r="C34" s="129"/>
      <c r="D34" s="130"/>
      <c r="E34" s="125">
        <f>I28*$E$58</f>
        <v>0</v>
      </c>
      <c r="F34" s="126"/>
      <c r="G34" s="125">
        <f>E34*1.23</f>
        <v>0</v>
      </c>
      <c r="H34" s="127"/>
      <c r="I34" s="132"/>
      <c r="J34" s="210"/>
      <c r="K34" s="163"/>
      <c r="L34" s="62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  <c r="BM34" s="57"/>
      <c r="BN34" s="57"/>
      <c r="BO34" s="57"/>
      <c r="BP34" s="57"/>
      <c r="BQ34" s="57"/>
      <c r="BR34" s="57"/>
      <c r="BS34" s="57"/>
      <c r="BT34" s="57"/>
      <c r="BU34" s="57"/>
      <c r="BV34" s="57"/>
      <c r="BW34" s="57"/>
      <c r="BX34" s="57"/>
      <c r="BY34" s="57"/>
      <c r="BZ34" s="57"/>
      <c r="CA34" s="57"/>
      <c r="CB34" s="57"/>
      <c r="CC34" s="58"/>
    </row>
    <row r="35" spans="1:81" ht="21" x14ac:dyDescent="0.25">
      <c r="A35" s="148" t="s">
        <v>121</v>
      </c>
      <c r="B35" s="149"/>
      <c r="C35" s="149"/>
      <c r="D35" s="149"/>
      <c r="E35" s="36"/>
      <c r="F35" s="36"/>
      <c r="G35" s="36"/>
      <c r="H35" s="37"/>
      <c r="I35" s="37"/>
      <c r="J35" s="34"/>
      <c r="K35" s="35"/>
      <c r="L35" s="200"/>
      <c r="M35" s="199"/>
      <c r="N35" s="199"/>
      <c r="O35" s="199"/>
      <c r="P35" s="199"/>
      <c r="Q35" s="199"/>
      <c r="R35" s="199"/>
      <c r="S35" s="199"/>
      <c r="T35" s="199"/>
      <c r="U35" s="199"/>
      <c r="V35" s="199"/>
      <c r="W35" s="199"/>
      <c r="X35" s="199"/>
      <c r="Y35" s="199"/>
      <c r="Z35" s="19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1"/>
    </row>
    <row r="36" spans="1:81" ht="14.45" customHeight="1" x14ac:dyDescent="0.25">
      <c r="A36" s="71">
        <v>1</v>
      </c>
      <c r="B36" s="139" t="s">
        <v>163</v>
      </c>
      <c r="C36" s="139"/>
      <c r="D36" s="139"/>
      <c r="E36" s="113"/>
      <c r="F36" s="114"/>
      <c r="G36" s="113"/>
      <c r="H36" s="114"/>
      <c r="I36" s="131">
        <v>0.22</v>
      </c>
      <c r="J36" s="172"/>
      <c r="K36" s="170" t="s">
        <v>146</v>
      </c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</row>
    <row r="37" spans="1:81" x14ac:dyDescent="0.25">
      <c r="A37" s="71">
        <v>2</v>
      </c>
      <c r="B37" s="139" t="s">
        <v>123</v>
      </c>
      <c r="C37" s="139"/>
      <c r="D37" s="139"/>
      <c r="E37" s="115"/>
      <c r="F37" s="116"/>
      <c r="G37" s="115"/>
      <c r="H37" s="116"/>
      <c r="I37" s="131"/>
      <c r="J37" s="172"/>
      <c r="K37" s="170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</row>
    <row r="38" spans="1:81" x14ac:dyDescent="0.25">
      <c r="A38" s="72">
        <v>3</v>
      </c>
      <c r="B38" s="139" t="s">
        <v>122</v>
      </c>
      <c r="C38" s="139"/>
      <c r="D38" s="139"/>
      <c r="E38" s="115"/>
      <c r="F38" s="116"/>
      <c r="G38" s="115"/>
      <c r="H38" s="116"/>
      <c r="I38" s="131"/>
      <c r="J38" s="172"/>
      <c r="K38" s="170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</row>
    <row r="39" spans="1:81" x14ac:dyDescent="0.25">
      <c r="A39" s="72">
        <v>4</v>
      </c>
      <c r="B39" s="140" t="s">
        <v>139</v>
      </c>
      <c r="C39" s="134"/>
      <c r="D39" s="135"/>
      <c r="E39" s="115"/>
      <c r="F39" s="116"/>
      <c r="G39" s="115"/>
      <c r="H39" s="116"/>
      <c r="I39" s="131"/>
      <c r="J39" s="172"/>
      <c r="K39" s="170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</row>
    <row r="40" spans="1:81" ht="15.75" thickBot="1" x14ac:dyDescent="0.3">
      <c r="A40" s="72">
        <v>5</v>
      </c>
      <c r="B40" s="139" t="s">
        <v>124</v>
      </c>
      <c r="C40" s="139"/>
      <c r="D40" s="139"/>
      <c r="E40" s="117"/>
      <c r="F40" s="118"/>
      <c r="G40" s="117"/>
      <c r="H40" s="118"/>
      <c r="I40" s="131"/>
      <c r="J40" s="172"/>
      <c r="K40" s="170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</row>
    <row r="41" spans="1:81" ht="15.75" thickBot="1" x14ac:dyDescent="0.3">
      <c r="A41" s="128" t="s">
        <v>21</v>
      </c>
      <c r="B41" s="129"/>
      <c r="C41" s="129"/>
      <c r="D41" s="130"/>
      <c r="E41" s="125">
        <f>I36*$E$58</f>
        <v>0</v>
      </c>
      <c r="F41" s="126"/>
      <c r="G41" s="125">
        <f>E41*1.23</f>
        <v>0</v>
      </c>
      <c r="H41" s="127"/>
      <c r="I41" s="132"/>
      <c r="J41" s="173"/>
      <c r="K41" s="171"/>
      <c r="L41" s="62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7"/>
      <c r="CA41" s="57"/>
      <c r="CB41" s="57"/>
      <c r="CC41" s="58"/>
    </row>
    <row r="42" spans="1:81" ht="21" x14ac:dyDescent="0.25">
      <c r="A42" s="141" t="s">
        <v>126</v>
      </c>
      <c r="B42" s="142"/>
      <c r="C42" s="142"/>
      <c r="D42" s="142"/>
      <c r="E42" s="41"/>
      <c r="F42" s="41"/>
      <c r="G42" s="41"/>
      <c r="H42" s="42"/>
      <c r="I42" s="42"/>
      <c r="J42" s="34"/>
      <c r="K42" s="35"/>
      <c r="L42" s="200"/>
      <c r="M42" s="199"/>
      <c r="N42" s="199"/>
      <c r="O42" s="199"/>
      <c r="P42" s="199"/>
      <c r="Q42" s="199"/>
      <c r="R42" s="199"/>
      <c r="S42" s="199"/>
      <c r="T42" s="199"/>
      <c r="U42" s="199"/>
      <c r="V42" s="199"/>
      <c r="W42" s="199"/>
      <c r="X42" s="199"/>
      <c r="Y42" s="199"/>
      <c r="Z42" s="19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  <c r="BM42" s="60"/>
      <c r="BN42" s="60"/>
      <c r="BO42" s="60"/>
      <c r="BP42" s="60"/>
      <c r="BQ42" s="60"/>
      <c r="BR42" s="60"/>
      <c r="BS42" s="60"/>
      <c r="BT42" s="60"/>
      <c r="BU42" s="60"/>
      <c r="BV42" s="60"/>
      <c r="BW42" s="60"/>
      <c r="BX42" s="60"/>
      <c r="BY42" s="60"/>
      <c r="BZ42" s="60"/>
      <c r="CA42" s="60"/>
      <c r="CB42" s="60"/>
      <c r="CC42" s="61"/>
    </row>
    <row r="43" spans="1:81" x14ac:dyDescent="0.25">
      <c r="A43" s="73" t="s">
        <v>3</v>
      </c>
      <c r="B43" s="147" t="s">
        <v>7</v>
      </c>
      <c r="C43" s="147"/>
      <c r="D43" s="147"/>
      <c r="E43" s="119"/>
      <c r="F43" s="120"/>
      <c r="G43" s="119"/>
      <c r="H43" s="120"/>
      <c r="I43" s="133">
        <v>0.15</v>
      </c>
      <c r="J43" s="175"/>
      <c r="K43" s="174" t="s">
        <v>147</v>
      </c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9"/>
      <c r="AQ43" s="99"/>
      <c r="AR43" s="99"/>
      <c r="AS43" s="99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  <c r="BI43" s="99"/>
      <c r="BJ43" s="99"/>
      <c r="BK43" s="99"/>
      <c r="BL43" s="99"/>
      <c r="BM43" s="99"/>
      <c r="BN43" s="99"/>
      <c r="BO43" s="99"/>
      <c r="BP43" s="99"/>
      <c r="BQ43" s="99"/>
      <c r="BR43" s="99"/>
      <c r="BS43" s="99"/>
      <c r="BT43" s="99"/>
      <c r="BU43" s="99"/>
      <c r="BV43" s="99"/>
      <c r="BW43" s="99"/>
      <c r="BX43" s="99"/>
      <c r="BY43" s="99"/>
      <c r="BZ43" s="99"/>
      <c r="CA43" s="99"/>
      <c r="CB43" s="99"/>
      <c r="CC43" s="99"/>
    </row>
    <row r="44" spans="1:81" x14ac:dyDescent="0.25">
      <c r="A44" s="73" t="s">
        <v>4</v>
      </c>
      <c r="B44" s="155" t="s">
        <v>173</v>
      </c>
      <c r="C44" s="156"/>
      <c r="D44" s="157"/>
      <c r="E44" s="121"/>
      <c r="F44" s="122"/>
      <c r="G44" s="121"/>
      <c r="H44" s="122"/>
      <c r="I44" s="131"/>
      <c r="J44" s="176"/>
      <c r="K44" s="170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99"/>
      <c r="BR44" s="99"/>
      <c r="BS44" s="99"/>
      <c r="BT44" s="99"/>
      <c r="BU44" s="99"/>
      <c r="BV44" s="99"/>
      <c r="BW44" s="99"/>
      <c r="BX44" s="99"/>
      <c r="BY44" s="99"/>
      <c r="BZ44" s="99"/>
      <c r="CA44" s="99"/>
      <c r="CB44" s="99"/>
      <c r="CC44" s="99"/>
    </row>
    <row r="45" spans="1:81" ht="14.45" customHeight="1" x14ac:dyDescent="0.25">
      <c r="A45" s="73" t="s">
        <v>2</v>
      </c>
      <c r="B45" s="155" t="s">
        <v>162</v>
      </c>
      <c r="C45" s="156"/>
      <c r="D45" s="157"/>
      <c r="E45" s="121"/>
      <c r="F45" s="122"/>
      <c r="G45" s="121"/>
      <c r="H45" s="122"/>
      <c r="I45" s="131"/>
      <c r="J45" s="176"/>
      <c r="K45" s="170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99"/>
      <c r="BR45" s="99"/>
      <c r="BS45" s="99"/>
      <c r="BT45" s="99"/>
      <c r="BU45" s="99"/>
      <c r="BV45" s="99"/>
      <c r="BW45" s="99"/>
      <c r="BX45" s="99"/>
      <c r="BY45" s="99"/>
      <c r="BZ45" s="99"/>
      <c r="CA45" s="99"/>
      <c r="CB45" s="99"/>
      <c r="CC45" s="99"/>
    </row>
    <row r="46" spans="1:81" ht="15" customHeight="1" thickBot="1" x14ac:dyDescent="0.3">
      <c r="A46" s="73" t="s">
        <v>6</v>
      </c>
      <c r="B46" s="158"/>
      <c r="C46" s="159"/>
      <c r="D46" s="160"/>
      <c r="E46" s="123"/>
      <c r="F46" s="124"/>
      <c r="G46" s="123"/>
      <c r="H46" s="124"/>
      <c r="I46" s="131"/>
      <c r="J46" s="176"/>
      <c r="K46" s="170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</row>
    <row r="47" spans="1:81" ht="15.75" thickBot="1" x14ac:dyDescent="0.3">
      <c r="A47" s="128" t="s">
        <v>22</v>
      </c>
      <c r="B47" s="129"/>
      <c r="C47" s="129"/>
      <c r="D47" s="130"/>
      <c r="E47" s="125">
        <f>I43*$E$58</f>
        <v>0</v>
      </c>
      <c r="F47" s="126"/>
      <c r="G47" s="125">
        <f>E47*1.23</f>
        <v>0</v>
      </c>
      <c r="H47" s="127"/>
      <c r="I47" s="132"/>
      <c r="J47" s="177"/>
      <c r="K47" s="171"/>
      <c r="L47" s="62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7"/>
      <c r="BL47" s="57"/>
      <c r="BM47" s="57"/>
      <c r="BN47" s="57"/>
      <c r="BO47" s="57"/>
      <c r="BP47" s="57"/>
      <c r="BQ47" s="57"/>
      <c r="BR47" s="57"/>
      <c r="BS47" s="57"/>
      <c r="BT47" s="57"/>
      <c r="BU47" s="57"/>
      <c r="BV47" s="57"/>
      <c r="BW47" s="57"/>
      <c r="BX47" s="57"/>
      <c r="BY47" s="57"/>
      <c r="BZ47" s="57"/>
      <c r="CA47" s="57"/>
      <c r="CB47" s="57"/>
      <c r="CC47" s="58"/>
    </row>
    <row r="48" spans="1:81" ht="21" customHeight="1" x14ac:dyDescent="0.25">
      <c r="A48" s="148" t="s">
        <v>128</v>
      </c>
      <c r="B48" s="149"/>
      <c r="C48" s="149"/>
      <c r="D48" s="149"/>
      <c r="E48" s="43"/>
      <c r="F48" s="43"/>
      <c r="G48" s="43"/>
      <c r="H48" s="44"/>
      <c r="I48" s="44"/>
      <c r="J48" s="34"/>
      <c r="K48" s="35"/>
      <c r="L48" s="200"/>
      <c r="M48" s="199"/>
      <c r="N48" s="199"/>
      <c r="O48" s="199"/>
      <c r="P48" s="199"/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60"/>
      <c r="BI48" s="60"/>
      <c r="BJ48" s="60"/>
      <c r="BK48" s="60"/>
      <c r="BL48" s="60"/>
      <c r="BM48" s="60"/>
      <c r="BN48" s="60"/>
      <c r="BO48" s="60"/>
      <c r="BP48" s="60"/>
      <c r="BQ48" s="60"/>
      <c r="BR48" s="60"/>
      <c r="BS48" s="60"/>
      <c r="BT48" s="60"/>
      <c r="BU48" s="60"/>
      <c r="BV48" s="60"/>
      <c r="BW48" s="60"/>
      <c r="BX48" s="60"/>
      <c r="BY48" s="60"/>
      <c r="BZ48" s="60"/>
      <c r="CA48" s="60"/>
      <c r="CB48" s="60"/>
      <c r="CC48" s="61"/>
    </row>
    <row r="49" spans="1:81" x14ac:dyDescent="0.25">
      <c r="A49" s="68">
        <v>1</v>
      </c>
      <c r="B49" s="140" t="s">
        <v>171</v>
      </c>
      <c r="C49" s="134"/>
      <c r="D49" s="135"/>
      <c r="E49" s="113"/>
      <c r="F49" s="114"/>
      <c r="G49" s="107"/>
      <c r="H49" s="108"/>
      <c r="I49" s="131">
        <v>0.13</v>
      </c>
      <c r="J49" s="187"/>
      <c r="K49" s="185" t="s">
        <v>148</v>
      </c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</row>
    <row r="50" spans="1:81" x14ac:dyDescent="0.25">
      <c r="A50" s="68">
        <v>2</v>
      </c>
      <c r="B50" s="140" t="s">
        <v>170</v>
      </c>
      <c r="C50" s="134"/>
      <c r="D50" s="135"/>
      <c r="E50" s="115"/>
      <c r="F50" s="116"/>
      <c r="G50" s="109"/>
      <c r="H50" s="110"/>
      <c r="I50" s="131"/>
      <c r="J50" s="187"/>
      <c r="K50" s="185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</row>
    <row r="51" spans="1:81" ht="15.75" thickBot="1" x14ac:dyDescent="0.3">
      <c r="A51" s="68">
        <v>3</v>
      </c>
      <c r="B51" s="158" t="s">
        <v>172</v>
      </c>
      <c r="C51" s="159"/>
      <c r="D51" s="160"/>
      <c r="E51" s="117"/>
      <c r="F51" s="118"/>
      <c r="G51" s="111"/>
      <c r="H51" s="112"/>
      <c r="I51" s="131"/>
      <c r="J51" s="187"/>
      <c r="K51" s="185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</row>
    <row r="52" spans="1:81" ht="15.75" thickBot="1" x14ac:dyDescent="0.3">
      <c r="A52" s="145" t="s">
        <v>23</v>
      </c>
      <c r="B52" s="129"/>
      <c r="C52" s="129"/>
      <c r="D52" s="130"/>
      <c r="E52" s="125">
        <f>I49*$E$58</f>
        <v>0</v>
      </c>
      <c r="F52" s="126"/>
      <c r="G52" s="125">
        <f>E52*1.23</f>
        <v>0</v>
      </c>
      <c r="H52" s="127"/>
      <c r="I52" s="132"/>
      <c r="J52" s="188"/>
      <c r="K52" s="186"/>
      <c r="L52" s="62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  <c r="BM52" s="57"/>
      <c r="BN52" s="57"/>
      <c r="BO52" s="57"/>
      <c r="BP52" s="57"/>
      <c r="BQ52" s="57"/>
      <c r="BR52" s="57"/>
      <c r="BS52" s="57"/>
      <c r="BT52" s="57"/>
      <c r="BU52" s="57"/>
      <c r="BV52" s="57"/>
      <c r="BW52" s="57"/>
      <c r="BX52" s="57"/>
      <c r="BY52" s="57"/>
      <c r="BZ52" s="57"/>
      <c r="CA52" s="57"/>
      <c r="CB52" s="57"/>
      <c r="CC52" s="58"/>
    </row>
    <row r="53" spans="1:81" ht="21" x14ac:dyDescent="0.25">
      <c r="A53" s="148" t="s">
        <v>143</v>
      </c>
      <c r="B53" s="149"/>
      <c r="C53" s="149"/>
      <c r="D53" s="149"/>
      <c r="E53" s="36"/>
      <c r="F53" s="36"/>
      <c r="G53" s="36"/>
      <c r="H53" s="37"/>
      <c r="I53" s="37"/>
      <c r="J53" s="34"/>
      <c r="K53" s="45"/>
      <c r="L53" s="200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0"/>
      <c r="BE53" s="60"/>
      <c r="BF53" s="60"/>
      <c r="BG53" s="60"/>
      <c r="BH53" s="60"/>
      <c r="BI53" s="60"/>
      <c r="BJ53" s="60"/>
      <c r="BK53" s="60"/>
      <c r="BL53" s="60"/>
      <c r="BM53" s="60"/>
      <c r="BN53" s="60"/>
      <c r="BO53" s="60"/>
      <c r="BP53" s="60"/>
      <c r="BQ53" s="60"/>
      <c r="BR53" s="60"/>
      <c r="BS53" s="60"/>
      <c r="BT53" s="60"/>
      <c r="BU53" s="60"/>
      <c r="BV53" s="60"/>
      <c r="BW53" s="60"/>
      <c r="BX53" s="60"/>
      <c r="BY53" s="60"/>
      <c r="BZ53" s="60"/>
      <c r="CA53" s="60"/>
      <c r="CB53" s="60"/>
      <c r="CC53" s="61"/>
    </row>
    <row r="54" spans="1:81" ht="22.15" customHeight="1" x14ac:dyDescent="0.25">
      <c r="A54" s="9" t="s">
        <v>3</v>
      </c>
      <c r="B54" s="139" t="s">
        <v>5</v>
      </c>
      <c r="C54" s="139"/>
      <c r="D54" s="139"/>
      <c r="E54" s="101" t="s">
        <v>29</v>
      </c>
      <c r="F54" s="102"/>
      <c r="G54" s="101" t="s">
        <v>29</v>
      </c>
      <c r="H54" s="102"/>
      <c r="I54" s="164">
        <v>0.05</v>
      </c>
      <c r="J54" s="182"/>
      <c r="K54" s="180" t="s">
        <v>175</v>
      </c>
      <c r="L54" s="4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</row>
    <row r="55" spans="1:81" ht="20.45" customHeight="1" x14ac:dyDescent="0.25">
      <c r="A55" s="9" t="s">
        <v>4</v>
      </c>
      <c r="B55" s="139" t="s">
        <v>142</v>
      </c>
      <c r="C55" s="139"/>
      <c r="D55" s="139"/>
      <c r="E55" s="103"/>
      <c r="F55" s="104"/>
      <c r="G55" s="103"/>
      <c r="H55" s="104"/>
      <c r="I55" s="165"/>
      <c r="J55" s="182"/>
      <c r="K55" s="180"/>
      <c r="L55" s="4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</row>
    <row r="56" spans="1:81" ht="27" customHeight="1" thickBot="1" x14ac:dyDescent="0.3">
      <c r="A56" s="11" t="s">
        <v>2</v>
      </c>
      <c r="B56" s="184" t="s">
        <v>9</v>
      </c>
      <c r="C56" s="184"/>
      <c r="D56" s="184"/>
      <c r="E56" s="105"/>
      <c r="F56" s="106"/>
      <c r="G56" s="105"/>
      <c r="H56" s="106"/>
      <c r="I56" s="165"/>
      <c r="J56" s="182"/>
      <c r="K56" s="180"/>
      <c r="L56" s="4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</row>
    <row r="57" spans="1:81" ht="27" customHeight="1" thickBot="1" x14ac:dyDescent="0.3">
      <c r="A57" s="178" t="s">
        <v>174</v>
      </c>
      <c r="B57" s="179"/>
      <c r="C57" s="179"/>
      <c r="D57" s="179"/>
      <c r="E57" s="125">
        <f>I54*$E$58</f>
        <v>0</v>
      </c>
      <c r="F57" s="126"/>
      <c r="G57" s="125">
        <f>E57*1.23</f>
        <v>0</v>
      </c>
      <c r="H57" s="127"/>
      <c r="I57" s="166"/>
      <c r="J57" s="183"/>
      <c r="K57" s="181"/>
      <c r="L57" s="64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  <c r="AZ57" s="66"/>
      <c r="BA57" s="66"/>
      <c r="BB57" s="66"/>
      <c r="BC57" s="66"/>
      <c r="BD57" s="66"/>
      <c r="BE57" s="66"/>
      <c r="BF57" s="66"/>
      <c r="BG57" s="66"/>
      <c r="BH57" s="66"/>
      <c r="BI57" s="66"/>
      <c r="BJ57" s="66"/>
      <c r="BK57" s="66"/>
      <c r="BL57" s="66"/>
      <c r="BM57" s="66"/>
      <c r="BN57" s="66"/>
      <c r="BO57" s="66"/>
      <c r="BP57" s="66"/>
      <c r="BQ57" s="66"/>
      <c r="BR57" s="66"/>
      <c r="BS57" s="66"/>
      <c r="BT57" s="66"/>
      <c r="BU57" s="66"/>
      <c r="BV57" s="66"/>
      <c r="BW57" s="66"/>
      <c r="BX57" s="66"/>
      <c r="BY57" s="66"/>
      <c r="BZ57" s="66"/>
      <c r="CA57" s="66"/>
      <c r="CB57" s="66"/>
      <c r="CC57" s="67"/>
    </row>
    <row r="58" spans="1:81" ht="35.25" customHeight="1" thickBot="1" x14ac:dyDescent="0.35">
      <c r="A58" s="143" t="s">
        <v>8</v>
      </c>
      <c r="B58" s="144"/>
      <c r="C58" s="144"/>
      <c r="D58" s="144"/>
      <c r="E58" s="100"/>
      <c r="F58" s="27" t="s">
        <v>30</v>
      </c>
      <c r="G58" s="74">
        <f>G14+G20+G26+G34+G41+G47+G52+G57</f>
        <v>0</v>
      </c>
      <c r="H58" s="75" t="s">
        <v>12</v>
      </c>
      <c r="I58" s="17"/>
      <c r="J58" s="7"/>
      <c r="L58" s="10"/>
    </row>
    <row r="59" spans="1:81" ht="15.75" x14ac:dyDescent="0.25">
      <c r="K59" s="7"/>
    </row>
    <row r="61" spans="1:81" ht="21" x14ac:dyDescent="0.25">
      <c r="A61" s="22" t="s">
        <v>13</v>
      </c>
      <c r="B61" s="14"/>
      <c r="C61" s="14"/>
      <c r="D61" s="6"/>
      <c r="E61" s="20"/>
      <c r="F61" s="20"/>
      <c r="G61" s="20"/>
      <c r="H61" s="21"/>
      <c r="I61" s="21"/>
    </row>
    <row r="62" spans="1:81" ht="24" customHeight="1" x14ac:dyDescent="0.25">
      <c r="A62" s="226" t="s">
        <v>27</v>
      </c>
      <c r="B62" s="227"/>
      <c r="C62" s="227"/>
      <c r="D62" s="227"/>
      <c r="E62" s="227"/>
      <c r="F62" s="227"/>
      <c r="G62" s="227"/>
      <c r="H62" s="227"/>
      <c r="I62" s="228"/>
    </row>
    <row r="63" spans="1:81" ht="30" customHeight="1" x14ac:dyDescent="0.25">
      <c r="A63" s="226" t="s">
        <v>28</v>
      </c>
      <c r="B63" s="227"/>
      <c r="C63" s="227"/>
      <c r="D63" s="227"/>
      <c r="E63" s="227"/>
      <c r="F63" s="227"/>
      <c r="G63" s="227"/>
      <c r="H63" s="227"/>
      <c r="I63" s="228"/>
    </row>
    <row r="64" spans="1:81" ht="68.25" customHeight="1" x14ac:dyDescent="0.25">
      <c r="A64" s="225" t="s">
        <v>31</v>
      </c>
      <c r="B64" s="225"/>
      <c r="C64" s="225"/>
      <c r="D64" s="225"/>
      <c r="E64" s="225"/>
      <c r="F64" s="225"/>
      <c r="G64" s="225"/>
      <c r="H64" s="225"/>
      <c r="I64" s="225"/>
    </row>
    <row r="65" spans="1:9" ht="58.5" customHeight="1" x14ac:dyDescent="0.25">
      <c r="A65" s="225" t="s">
        <v>32</v>
      </c>
      <c r="B65" s="225"/>
      <c r="C65" s="225"/>
      <c r="D65" s="225"/>
      <c r="E65" s="225"/>
      <c r="F65" s="225"/>
      <c r="G65" s="225"/>
      <c r="H65" s="225"/>
      <c r="I65" s="225"/>
    </row>
    <row r="66" spans="1:9" ht="30" customHeight="1" x14ac:dyDescent="0.25">
      <c r="A66" s="222" t="s">
        <v>160</v>
      </c>
      <c r="B66" s="223"/>
      <c r="C66" s="223"/>
      <c r="D66" s="223"/>
      <c r="E66" s="223"/>
      <c r="F66" s="223"/>
      <c r="G66" s="223"/>
      <c r="H66" s="223"/>
      <c r="I66" s="224"/>
    </row>
    <row r="67" spans="1:9" x14ac:dyDescent="0.25">
      <c r="I67" s="19"/>
    </row>
  </sheetData>
  <mergeCells count="138">
    <mergeCell ref="A66:I66"/>
    <mergeCell ref="B45:D45"/>
    <mergeCell ref="B31:D31"/>
    <mergeCell ref="A65:I65"/>
    <mergeCell ref="A64:I64"/>
    <mergeCell ref="A62:I62"/>
    <mergeCell ref="A63:I63"/>
    <mergeCell ref="A27:D27"/>
    <mergeCell ref="B50:D50"/>
    <mergeCell ref="E52:F52"/>
    <mergeCell ref="G52:H52"/>
    <mergeCell ref="B54:D54"/>
    <mergeCell ref="A53:D53"/>
    <mergeCell ref="A48:D48"/>
    <mergeCell ref="B49:D49"/>
    <mergeCell ref="R9:Z9"/>
    <mergeCell ref="L9:Q9"/>
    <mergeCell ref="J28:J34"/>
    <mergeCell ref="J6:K6"/>
    <mergeCell ref="J10:J14"/>
    <mergeCell ref="K10:K14"/>
    <mergeCell ref="J16:J20"/>
    <mergeCell ref="K16:K20"/>
    <mergeCell ref="K22:K26"/>
    <mergeCell ref="E6:F7"/>
    <mergeCell ref="G6:H7"/>
    <mergeCell ref="E8:F8"/>
    <mergeCell ref="G8:H8"/>
    <mergeCell ref="E10:F13"/>
    <mergeCell ref="G10:H13"/>
    <mergeCell ref="R53:Z53"/>
    <mergeCell ref="L53:Q53"/>
    <mergeCell ref="R48:Z48"/>
    <mergeCell ref="L48:Q48"/>
    <mergeCell ref="R42:Z42"/>
    <mergeCell ref="L42:Q42"/>
    <mergeCell ref="E47:F47"/>
    <mergeCell ref="G47:H47"/>
    <mergeCell ref="L6:CC6"/>
    <mergeCell ref="I6:I7"/>
    <mergeCell ref="R35:Z35"/>
    <mergeCell ref="L35:Q35"/>
    <mergeCell ref="L21:Q21"/>
    <mergeCell ref="R21:Z21"/>
    <mergeCell ref="R27:Z27"/>
    <mergeCell ref="L27:Q27"/>
    <mergeCell ref="R15:Z15"/>
    <mergeCell ref="L15:Q15"/>
    <mergeCell ref="K36:K41"/>
    <mergeCell ref="J36:J41"/>
    <mergeCell ref="K43:K47"/>
    <mergeCell ref="J43:J47"/>
    <mergeCell ref="A57:D57"/>
    <mergeCell ref="K54:K57"/>
    <mergeCell ref="J54:J57"/>
    <mergeCell ref="E57:F57"/>
    <mergeCell ref="G57:H57"/>
    <mergeCell ref="B55:D55"/>
    <mergeCell ref="B56:D56"/>
    <mergeCell ref="I54:I57"/>
    <mergeCell ref="E41:F41"/>
    <mergeCell ref="G41:H41"/>
    <mergeCell ref="K49:K52"/>
    <mergeCell ref="J49:J52"/>
    <mergeCell ref="I49:I52"/>
    <mergeCell ref="I43:I47"/>
    <mergeCell ref="B51:D51"/>
    <mergeCell ref="B10:D10"/>
    <mergeCell ref="A15:D15"/>
    <mergeCell ref="B13:D13"/>
    <mergeCell ref="B18:D18"/>
    <mergeCell ref="I10:I14"/>
    <mergeCell ref="I16:I20"/>
    <mergeCell ref="I22:I26"/>
    <mergeCell ref="E14:F14"/>
    <mergeCell ref="G14:H14"/>
    <mergeCell ref="B11:D11"/>
    <mergeCell ref="B16:D16"/>
    <mergeCell ref="B17:D17"/>
    <mergeCell ref="E26:F26"/>
    <mergeCell ref="B12:D12"/>
    <mergeCell ref="B25:D25"/>
    <mergeCell ref="A21:D21"/>
    <mergeCell ref="B19:D19"/>
    <mergeCell ref="B22:D22"/>
    <mergeCell ref="B23:D23"/>
    <mergeCell ref="A14:D14"/>
    <mergeCell ref="A20:D20"/>
    <mergeCell ref="E20:F20"/>
    <mergeCell ref="G20:H20"/>
    <mergeCell ref="G16:H19"/>
    <mergeCell ref="E16:F19"/>
    <mergeCell ref="A42:D42"/>
    <mergeCell ref="A58:D58"/>
    <mergeCell ref="A47:D47"/>
    <mergeCell ref="A52:D52"/>
    <mergeCell ref="A1:K4"/>
    <mergeCell ref="B43:D43"/>
    <mergeCell ref="A34:D34"/>
    <mergeCell ref="A41:D41"/>
    <mergeCell ref="A9:D9"/>
    <mergeCell ref="A6:A7"/>
    <mergeCell ref="B6:D7"/>
    <mergeCell ref="B8:D8"/>
    <mergeCell ref="B24:D24"/>
    <mergeCell ref="B30:D30"/>
    <mergeCell ref="B33:D33"/>
    <mergeCell ref="A35:D35"/>
    <mergeCell ref="B36:D36"/>
    <mergeCell ref="B37:D37"/>
    <mergeCell ref="B38:D38"/>
    <mergeCell ref="B40:D40"/>
    <mergeCell ref="B39:D39"/>
    <mergeCell ref="B44:D44"/>
    <mergeCell ref="B46:D46"/>
    <mergeCell ref="K28:K34"/>
    <mergeCell ref="G26:H26"/>
    <mergeCell ref="A26:D26"/>
    <mergeCell ref="I36:I41"/>
    <mergeCell ref="I28:I34"/>
    <mergeCell ref="G28:H33"/>
    <mergeCell ref="E28:F33"/>
    <mergeCell ref="B29:D29"/>
    <mergeCell ref="J22:J26"/>
    <mergeCell ref="B28:D28"/>
    <mergeCell ref="B32:D32"/>
    <mergeCell ref="G22:H25"/>
    <mergeCell ref="E22:F25"/>
    <mergeCell ref="G54:H56"/>
    <mergeCell ref="E54:F56"/>
    <mergeCell ref="G49:H51"/>
    <mergeCell ref="E49:F51"/>
    <mergeCell ref="G43:H46"/>
    <mergeCell ref="E43:F46"/>
    <mergeCell ref="G36:H40"/>
    <mergeCell ref="E36:F40"/>
    <mergeCell ref="E34:F34"/>
    <mergeCell ref="G34:H34"/>
  </mergeCells>
  <pageMargins left="0.70866141732283472" right="0.70866141732283472" top="0.74803149606299213" bottom="0.74803149606299213" header="0.31496062992125984" footer="0.31496062992125984"/>
  <pageSetup paperSize="8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1"/>
  <sheetViews>
    <sheetView workbookViewId="0">
      <selection activeCell="C4" sqref="C4:C6"/>
    </sheetView>
  </sheetViews>
  <sheetFormatPr defaultRowHeight="15" x14ac:dyDescent="0.25"/>
  <cols>
    <col min="1" max="1" width="2.85546875" bestFit="1" customWidth="1"/>
    <col min="2" max="2" width="22.85546875" bestFit="1" customWidth="1"/>
    <col min="3" max="3" width="14.42578125" bestFit="1" customWidth="1"/>
    <col min="4" max="4" width="14.42578125" customWidth="1"/>
    <col min="5" max="5" width="14.42578125" bestFit="1" customWidth="1"/>
    <col min="7" max="7" width="10.85546875" bestFit="1" customWidth="1"/>
    <col min="8" max="10" width="11.85546875" bestFit="1" customWidth="1"/>
    <col min="11" max="12" width="12.85546875" bestFit="1" customWidth="1"/>
    <col min="13" max="15" width="11.85546875" bestFit="1" customWidth="1"/>
  </cols>
  <sheetData>
    <row r="2" spans="1:7" x14ac:dyDescent="0.25">
      <c r="A2" s="229" t="s">
        <v>104</v>
      </c>
      <c r="B2" s="229"/>
      <c r="C2" s="229"/>
      <c r="D2" s="229"/>
      <c r="E2" s="77">
        <v>42979</v>
      </c>
    </row>
    <row r="3" spans="1:7" x14ac:dyDescent="0.25">
      <c r="A3" t="s">
        <v>153</v>
      </c>
      <c r="B3" t="s">
        <v>152</v>
      </c>
      <c r="C3" s="76" t="s">
        <v>109</v>
      </c>
      <c r="D3" s="29" t="s">
        <v>151</v>
      </c>
      <c r="E3" s="29" t="s">
        <v>150</v>
      </c>
    </row>
    <row r="4" spans="1:7" ht="30" x14ac:dyDescent="0.25">
      <c r="A4" s="29">
        <v>1</v>
      </c>
      <c r="B4" s="28" t="s">
        <v>108</v>
      </c>
      <c r="C4" s="29">
        <v>60</v>
      </c>
      <c r="D4" s="92">
        <f>C4</f>
        <v>60</v>
      </c>
      <c r="E4" s="77">
        <f>$E$2+D4</f>
        <v>43039</v>
      </c>
    </row>
    <row r="5" spans="1:7" ht="45" x14ac:dyDescent="0.25">
      <c r="A5" s="29">
        <v>2</v>
      </c>
      <c r="B5" s="28" t="s">
        <v>107</v>
      </c>
      <c r="C5" s="29">
        <v>30</v>
      </c>
      <c r="D5" s="92">
        <f>D4+C5</f>
        <v>90</v>
      </c>
      <c r="E5" s="77">
        <f>$E$2+D5</f>
        <v>43069</v>
      </c>
    </row>
    <row r="6" spans="1:7" x14ac:dyDescent="0.25">
      <c r="A6" s="29">
        <v>3</v>
      </c>
      <c r="B6" s="29" t="s">
        <v>110</v>
      </c>
      <c r="C6" s="29">
        <v>20</v>
      </c>
      <c r="D6" s="92">
        <f t="shared" ref="D6:D11" si="0">D5+C6</f>
        <v>110</v>
      </c>
      <c r="E6" s="77">
        <f>$E$2+D6</f>
        <v>43089</v>
      </c>
    </row>
    <row r="7" spans="1:7" x14ac:dyDescent="0.25">
      <c r="A7" s="29">
        <v>4</v>
      </c>
      <c r="B7" s="29" t="s">
        <v>120</v>
      </c>
      <c r="C7" s="29">
        <v>90</v>
      </c>
      <c r="D7" s="92">
        <f t="shared" si="0"/>
        <v>200</v>
      </c>
      <c r="E7" s="77">
        <f t="shared" ref="E7" si="1">$E$2+D7</f>
        <v>43179</v>
      </c>
    </row>
    <row r="8" spans="1:7" x14ac:dyDescent="0.25">
      <c r="A8" s="29">
        <v>5</v>
      </c>
      <c r="B8" s="29" t="s">
        <v>125</v>
      </c>
      <c r="C8" s="29">
        <v>20</v>
      </c>
      <c r="D8" s="92">
        <f t="shared" si="0"/>
        <v>220</v>
      </c>
      <c r="E8" s="77">
        <f>$E$2+D8</f>
        <v>43199</v>
      </c>
    </row>
    <row r="9" spans="1:7" x14ac:dyDescent="0.25">
      <c r="A9" s="29">
        <v>6</v>
      </c>
      <c r="B9" s="29" t="s">
        <v>127</v>
      </c>
      <c r="C9" s="29">
        <v>60</v>
      </c>
      <c r="D9" s="92">
        <f t="shared" si="0"/>
        <v>280</v>
      </c>
      <c r="E9" s="77">
        <f>$E$2+D9</f>
        <v>43259</v>
      </c>
    </row>
    <row r="10" spans="1:7" x14ac:dyDescent="0.25">
      <c r="A10" s="29">
        <v>7</v>
      </c>
      <c r="B10" s="29" t="s">
        <v>129</v>
      </c>
      <c r="C10" s="29">
        <v>45</v>
      </c>
      <c r="D10" s="92">
        <f t="shared" si="0"/>
        <v>325</v>
      </c>
      <c r="E10" s="77">
        <f>$E$2+D10</f>
        <v>43304</v>
      </c>
    </row>
    <row r="11" spans="1:7" ht="45" x14ac:dyDescent="0.25">
      <c r="A11" s="29">
        <v>9</v>
      </c>
      <c r="B11" s="28" t="s">
        <v>130</v>
      </c>
      <c r="C11" s="29">
        <v>22</v>
      </c>
      <c r="D11" s="92">
        <f t="shared" si="0"/>
        <v>347</v>
      </c>
      <c r="E11" s="77">
        <f>$E$2+D11</f>
        <v>43326</v>
      </c>
      <c r="G11">
        <f>E12-E11</f>
        <v>0</v>
      </c>
    </row>
    <row r="12" spans="1:7" x14ac:dyDescent="0.25">
      <c r="A12" s="240" t="s">
        <v>158</v>
      </c>
      <c r="B12" s="240"/>
      <c r="C12" s="240"/>
      <c r="D12" s="240"/>
      <c r="E12" s="91">
        <v>43326</v>
      </c>
      <c r="G12" s="69"/>
    </row>
    <row r="15" spans="1:7" ht="15.75" thickBot="1" x14ac:dyDescent="0.3"/>
    <row r="16" spans="1:7" x14ac:dyDescent="0.25">
      <c r="A16" s="235" t="s">
        <v>155</v>
      </c>
      <c r="B16" s="236"/>
      <c r="C16" s="236"/>
      <c r="D16" s="80">
        <v>9850000</v>
      </c>
    </row>
    <row r="17" spans="1:15" x14ac:dyDescent="0.25">
      <c r="A17" s="233" t="s">
        <v>156</v>
      </c>
      <c r="B17" s="234"/>
      <c r="C17" s="234"/>
      <c r="D17" s="81">
        <v>795000</v>
      </c>
    </row>
    <row r="18" spans="1:15" x14ac:dyDescent="0.25">
      <c r="A18" s="230" t="s">
        <v>105</v>
      </c>
      <c r="B18" s="231"/>
      <c r="C18" s="231"/>
      <c r="D18" s="232"/>
    </row>
    <row r="19" spans="1:15" x14ac:dyDescent="0.25">
      <c r="A19" s="239" t="s">
        <v>106</v>
      </c>
      <c r="B19" s="229"/>
      <c r="C19" s="229"/>
      <c r="D19" s="82">
        <v>985000</v>
      </c>
    </row>
    <row r="20" spans="1:15" ht="15.75" thickBot="1" x14ac:dyDescent="0.3">
      <c r="A20" s="237" t="s">
        <v>154</v>
      </c>
      <c r="B20" s="238"/>
      <c r="C20" s="238"/>
      <c r="D20" s="83">
        <f>D16-D17-D19</f>
        <v>8070000</v>
      </c>
    </row>
    <row r="21" spans="1:15" x14ac:dyDescent="0.25">
      <c r="A21" s="78"/>
      <c r="B21" s="78"/>
      <c r="C21" s="78"/>
      <c r="D21" s="70"/>
    </row>
    <row r="22" spans="1:15" ht="15.75" thickBot="1" x14ac:dyDescent="0.3">
      <c r="A22" s="78"/>
      <c r="B22" s="78"/>
      <c r="C22" s="78"/>
      <c r="D22" s="70"/>
      <c r="F22" t="s">
        <v>167</v>
      </c>
    </row>
    <row r="23" spans="1:15" x14ac:dyDescent="0.25">
      <c r="A23" s="84" t="s">
        <v>157</v>
      </c>
      <c r="B23" s="85" t="s">
        <v>159</v>
      </c>
      <c r="C23" s="85" t="s">
        <v>113</v>
      </c>
      <c r="D23" s="86" t="s">
        <v>111</v>
      </c>
      <c r="F23" s="95">
        <v>0</v>
      </c>
      <c r="G23" s="95">
        <v>1E-3</v>
      </c>
      <c r="H23" s="95">
        <v>2E-3</v>
      </c>
      <c r="I23" s="95">
        <v>5.0000000000000001E-3</v>
      </c>
      <c r="J23" s="95">
        <v>6.0000000000000001E-3</v>
      </c>
      <c r="K23" s="95">
        <v>7.0000000000000001E-3</v>
      </c>
      <c r="L23" s="95">
        <v>8.0000000000000002E-3</v>
      </c>
      <c r="M23" s="95">
        <v>8.9999999999999993E-3</v>
      </c>
      <c r="N23" s="95">
        <v>0.01</v>
      </c>
      <c r="O23" s="95">
        <v>1.4999999999999999E-2</v>
      </c>
    </row>
    <row r="24" spans="1:15" x14ac:dyDescent="0.25">
      <c r="A24" s="87">
        <v>1</v>
      </c>
      <c r="B24" s="93">
        <v>0.09</v>
      </c>
      <c r="C24" s="79">
        <f t="shared" ref="C24:C31" si="2">$D$20*B24</f>
        <v>726300</v>
      </c>
      <c r="D24" s="88">
        <f>C24</f>
        <v>726300</v>
      </c>
      <c r="F24" s="70">
        <f>$D$24*F23</f>
        <v>0</v>
      </c>
      <c r="G24" s="70">
        <f>$C$24*G23</f>
        <v>726.30000000000007</v>
      </c>
      <c r="H24" s="70">
        <f t="shared" ref="H24:L24" si="3">$C$24*H23</f>
        <v>1452.6000000000001</v>
      </c>
      <c r="I24" s="70">
        <f t="shared" si="3"/>
        <v>3631.5</v>
      </c>
      <c r="J24" s="70">
        <f t="shared" si="3"/>
        <v>4357.8</v>
      </c>
      <c r="K24" s="96">
        <f t="shared" si="3"/>
        <v>5084.1000000000004</v>
      </c>
      <c r="L24" s="70">
        <f t="shared" si="3"/>
        <v>5810.4000000000005</v>
      </c>
      <c r="M24" s="70">
        <f t="shared" ref="M24" si="4">$C$24*M23</f>
        <v>6536.7</v>
      </c>
      <c r="N24" s="70">
        <f t="shared" ref="N24:O24" si="5">$C$24*N23</f>
        <v>7263</v>
      </c>
      <c r="O24" s="70">
        <f t="shared" si="5"/>
        <v>10894.5</v>
      </c>
    </row>
    <row r="25" spans="1:15" x14ac:dyDescent="0.25">
      <c r="A25" s="87">
        <v>2</v>
      </c>
      <c r="B25" s="93">
        <v>0.1</v>
      </c>
      <c r="C25" s="79">
        <f t="shared" si="2"/>
        <v>807000</v>
      </c>
      <c r="D25" s="88">
        <f>D24+C25</f>
        <v>1533300</v>
      </c>
      <c r="F25" s="70">
        <f>$D$25*F23</f>
        <v>0</v>
      </c>
      <c r="G25" s="70">
        <f>$C$25*G23</f>
        <v>807</v>
      </c>
      <c r="H25" s="70">
        <f t="shared" ref="H25:L25" si="6">$C$25*H23</f>
        <v>1614</v>
      </c>
      <c r="I25" s="70">
        <f t="shared" si="6"/>
        <v>4035</v>
      </c>
      <c r="J25" s="96">
        <f t="shared" si="6"/>
        <v>4842</v>
      </c>
      <c r="K25" s="70">
        <f t="shared" si="6"/>
        <v>5649</v>
      </c>
      <c r="L25" s="70">
        <f t="shared" si="6"/>
        <v>6456</v>
      </c>
      <c r="M25" s="70">
        <f t="shared" ref="M25:N25" si="7">$C$25*M23</f>
        <v>7262.9999999999991</v>
      </c>
      <c r="N25" s="70">
        <f t="shared" si="7"/>
        <v>8070</v>
      </c>
      <c r="O25" s="70">
        <f t="shared" ref="O25" si="8">$C$25*O23</f>
        <v>12105</v>
      </c>
    </row>
    <row r="26" spans="1:15" x14ac:dyDescent="0.25">
      <c r="A26" s="87">
        <v>3</v>
      </c>
      <c r="B26" s="93">
        <v>0.11</v>
      </c>
      <c r="C26" s="79">
        <f t="shared" si="2"/>
        <v>887700</v>
      </c>
      <c r="D26" s="88">
        <f>D25+C26</f>
        <v>2421000</v>
      </c>
      <c r="F26" s="70">
        <f>$D$26*F23</f>
        <v>0</v>
      </c>
      <c r="G26" s="70">
        <f>$C$26*G23</f>
        <v>887.7</v>
      </c>
      <c r="H26" s="70">
        <f t="shared" ref="H26:L26" si="9">$C$26*H23</f>
        <v>1775.4</v>
      </c>
      <c r="I26" s="70">
        <f t="shared" si="9"/>
        <v>4438.5</v>
      </c>
      <c r="J26" s="96">
        <f t="shared" si="9"/>
        <v>5326.2</v>
      </c>
      <c r="K26" s="70">
        <f t="shared" si="9"/>
        <v>6213.9000000000005</v>
      </c>
      <c r="L26" s="70">
        <f t="shared" si="9"/>
        <v>7101.6</v>
      </c>
      <c r="M26" s="70">
        <f t="shared" ref="M26:N26" si="10">$C$26*M23</f>
        <v>7989.2999999999993</v>
      </c>
      <c r="N26" s="70">
        <f t="shared" si="10"/>
        <v>8877</v>
      </c>
      <c r="O26" s="70">
        <f t="shared" ref="O26" si="11">$C$26*O23</f>
        <v>13315.5</v>
      </c>
    </row>
    <row r="27" spans="1:15" x14ac:dyDescent="0.25">
      <c r="A27" s="87">
        <v>4</v>
      </c>
      <c r="B27" s="93">
        <v>0.15</v>
      </c>
      <c r="C27" s="79">
        <f t="shared" si="2"/>
        <v>1210500</v>
      </c>
      <c r="D27" s="88">
        <f>D26+C27</f>
        <v>3631500</v>
      </c>
      <c r="F27" s="70">
        <f>$D$27*F23</f>
        <v>0</v>
      </c>
      <c r="G27" s="70">
        <f>$C$27*G23</f>
        <v>1210.5</v>
      </c>
      <c r="H27" s="70">
        <f t="shared" ref="H27:L27" si="12">$C$27*H23</f>
        <v>2421</v>
      </c>
      <c r="I27" s="70">
        <f t="shared" si="12"/>
        <v>6052.5</v>
      </c>
      <c r="J27" s="70">
        <f t="shared" si="12"/>
        <v>7263</v>
      </c>
      <c r="K27" s="70">
        <f t="shared" si="12"/>
        <v>8473.5</v>
      </c>
      <c r="L27" s="70">
        <f t="shared" si="12"/>
        <v>9684</v>
      </c>
      <c r="M27" s="96">
        <f t="shared" ref="M27:N27" si="13">$C$27*M23</f>
        <v>10894.5</v>
      </c>
      <c r="N27" s="70">
        <f t="shared" si="13"/>
        <v>12105</v>
      </c>
      <c r="O27" s="70">
        <f t="shared" ref="O27" si="14">$C$27*O23</f>
        <v>18157.5</v>
      </c>
    </row>
    <row r="28" spans="1:15" x14ac:dyDescent="0.25">
      <c r="A28" s="87">
        <v>5</v>
      </c>
      <c r="B28" s="93">
        <v>0.22</v>
      </c>
      <c r="C28" s="79">
        <f t="shared" si="2"/>
        <v>1775400</v>
      </c>
      <c r="D28" s="88">
        <f>D27+C28</f>
        <v>5406900</v>
      </c>
      <c r="F28" s="70">
        <f>$D$28*F23</f>
        <v>0</v>
      </c>
      <c r="G28" s="70">
        <f>$C$28*G23</f>
        <v>1775.4</v>
      </c>
      <c r="H28" s="70">
        <f t="shared" ref="H28:L28" si="15">$C$28*H23</f>
        <v>3550.8</v>
      </c>
      <c r="I28" s="70">
        <f t="shared" si="15"/>
        <v>8877</v>
      </c>
      <c r="J28" s="96">
        <f t="shared" si="15"/>
        <v>10652.4</v>
      </c>
      <c r="K28" s="70">
        <f t="shared" si="15"/>
        <v>12427.800000000001</v>
      </c>
      <c r="L28" s="70">
        <f t="shared" si="15"/>
        <v>14203.2</v>
      </c>
      <c r="M28" s="70">
        <f t="shared" ref="M28:N28" si="16">$C$28*M23</f>
        <v>15978.599999999999</v>
      </c>
      <c r="N28" s="70">
        <f t="shared" si="16"/>
        <v>17754</v>
      </c>
      <c r="O28" s="70">
        <f t="shared" ref="O28" si="17">$C$28*O23</f>
        <v>26631</v>
      </c>
    </row>
    <row r="29" spans="1:15" x14ac:dyDescent="0.25">
      <c r="A29" s="87">
        <v>6</v>
      </c>
      <c r="B29" s="93">
        <v>0.15</v>
      </c>
      <c r="C29" s="79">
        <f t="shared" si="2"/>
        <v>1210500</v>
      </c>
      <c r="D29" s="88">
        <f>D28+C29</f>
        <v>6617400</v>
      </c>
      <c r="F29" s="70">
        <f>$D$29*F23</f>
        <v>0</v>
      </c>
      <c r="G29" s="70">
        <f>$C$29*G23</f>
        <v>1210.5</v>
      </c>
      <c r="H29" s="70">
        <f t="shared" ref="H29:L29" si="18">$C$29*H23</f>
        <v>2421</v>
      </c>
      <c r="I29" s="70">
        <f t="shared" si="18"/>
        <v>6052.5</v>
      </c>
      <c r="J29" s="70">
        <f t="shared" si="18"/>
        <v>7263</v>
      </c>
      <c r="K29" s="70">
        <f t="shared" si="18"/>
        <v>8473.5</v>
      </c>
      <c r="L29" s="70">
        <f t="shared" si="18"/>
        <v>9684</v>
      </c>
      <c r="M29" s="96">
        <f t="shared" ref="M29:N29" si="19">$C$29*M23</f>
        <v>10894.5</v>
      </c>
      <c r="N29" s="70">
        <f t="shared" si="19"/>
        <v>12105</v>
      </c>
      <c r="O29" s="70">
        <f t="shared" ref="O29" si="20">$C$29*O23</f>
        <v>18157.5</v>
      </c>
    </row>
    <row r="30" spans="1:15" x14ac:dyDescent="0.25">
      <c r="A30" s="87">
        <v>7</v>
      </c>
      <c r="B30" s="93">
        <v>0.13</v>
      </c>
      <c r="C30" s="79">
        <f t="shared" si="2"/>
        <v>1049100</v>
      </c>
      <c r="D30" s="88">
        <f t="shared" ref="D30:D31" si="21">D29+C30</f>
        <v>7666500</v>
      </c>
      <c r="F30" s="70">
        <f>$D$30*F23</f>
        <v>0</v>
      </c>
      <c r="G30" s="70">
        <f>$C$30*G23</f>
        <v>1049.0999999999999</v>
      </c>
      <c r="H30" s="70">
        <f t="shared" ref="H30:L30" si="22">$C$30*H23</f>
        <v>2098.1999999999998</v>
      </c>
      <c r="I30" s="70">
        <f t="shared" si="22"/>
        <v>5245.5</v>
      </c>
      <c r="J30" s="70">
        <f t="shared" si="22"/>
        <v>6294.6</v>
      </c>
      <c r="K30" s="70">
        <f t="shared" si="22"/>
        <v>7343.7</v>
      </c>
      <c r="L30" s="96">
        <f t="shared" si="22"/>
        <v>8392.7999999999993</v>
      </c>
      <c r="M30" s="70">
        <f t="shared" ref="M30:N30" si="23">$C$30*M23</f>
        <v>9441.9</v>
      </c>
      <c r="N30" s="70">
        <f t="shared" si="23"/>
        <v>10491</v>
      </c>
      <c r="O30" s="70">
        <f t="shared" ref="O30" si="24">$C$30*O23</f>
        <v>15736.5</v>
      </c>
    </row>
    <row r="31" spans="1:15" ht="15.75" thickBot="1" x14ac:dyDescent="0.3">
      <c r="A31" s="89">
        <v>9</v>
      </c>
      <c r="B31" s="94">
        <v>0.05</v>
      </c>
      <c r="C31" s="90">
        <f t="shared" si="2"/>
        <v>403500</v>
      </c>
      <c r="D31" s="83">
        <f t="shared" si="21"/>
        <v>8070000</v>
      </c>
      <c r="E31" s="70"/>
      <c r="F31" s="70">
        <f>$D$31*F23</f>
        <v>0</v>
      </c>
      <c r="G31" s="70">
        <f>$C$31*G23</f>
        <v>403.5</v>
      </c>
      <c r="H31" s="70">
        <f t="shared" ref="H31:L31" si="25">$C$31*H23</f>
        <v>807</v>
      </c>
      <c r="I31" s="70">
        <f t="shared" si="25"/>
        <v>2017.5</v>
      </c>
      <c r="J31" s="70">
        <f t="shared" si="25"/>
        <v>2421</v>
      </c>
      <c r="K31" s="70">
        <f t="shared" si="25"/>
        <v>2824.5</v>
      </c>
      <c r="L31" s="70">
        <f t="shared" si="25"/>
        <v>3228</v>
      </c>
      <c r="M31" s="70">
        <f t="shared" ref="M31:N31" si="26">$C$31*M23</f>
        <v>3631.4999999999995</v>
      </c>
      <c r="N31" s="70">
        <f t="shared" si="26"/>
        <v>4035</v>
      </c>
      <c r="O31" s="96">
        <f t="shared" ref="O31" si="27">$C$31*O23</f>
        <v>6052.5</v>
      </c>
    </row>
  </sheetData>
  <mergeCells count="7">
    <mergeCell ref="A2:D2"/>
    <mergeCell ref="A18:D18"/>
    <mergeCell ref="A17:C17"/>
    <mergeCell ref="A16:C16"/>
    <mergeCell ref="A20:C20"/>
    <mergeCell ref="A19:C19"/>
    <mergeCell ref="A12:D1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1"/>
  <sheetViews>
    <sheetView workbookViewId="0">
      <selection activeCell="A3" sqref="A3:A11"/>
    </sheetView>
  </sheetViews>
  <sheetFormatPr defaultRowHeight="15" x14ac:dyDescent="0.25"/>
  <sheetData>
    <row r="3" spans="1:1" x14ac:dyDescent="0.25">
      <c r="A3">
        <v>1</v>
      </c>
    </row>
    <row r="4" spans="1:1" x14ac:dyDescent="0.25">
      <c r="A4">
        <v>2</v>
      </c>
    </row>
    <row r="5" spans="1:1" x14ac:dyDescent="0.25">
      <c r="A5">
        <v>3</v>
      </c>
    </row>
    <row r="6" spans="1:1" x14ac:dyDescent="0.25">
      <c r="A6">
        <v>4</v>
      </c>
    </row>
    <row r="7" spans="1:1" x14ac:dyDescent="0.25">
      <c r="A7">
        <v>5</v>
      </c>
    </row>
    <row r="8" spans="1:1" x14ac:dyDescent="0.25">
      <c r="A8">
        <v>6</v>
      </c>
    </row>
    <row r="9" spans="1:1" x14ac:dyDescent="0.25">
      <c r="A9">
        <v>7</v>
      </c>
    </row>
    <row r="10" spans="1:1" x14ac:dyDescent="0.25">
      <c r="A10">
        <v>8</v>
      </c>
    </row>
    <row r="11" spans="1:1" x14ac:dyDescent="0.25">
      <c r="A11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Harmonogram</vt:lpstr>
      <vt:lpstr>Terminy</vt:lpstr>
      <vt:lpstr>Kary</vt:lpstr>
      <vt:lpstr>Harmonogram!Obszar_wydruku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Szułczyńska</dc:creator>
  <cp:lastModifiedBy>Artur Pieczykolan</cp:lastModifiedBy>
  <cp:lastPrinted>2017-07-12T09:16:42Z</cp:lastPrinted>
  <dcterms:created xsi:type="dcterms:W3CDTF">2016-04-20T11:23:17Z</dcterms:created>
  <dcterms:modified xsi:type="dcterms:W3CDTF">2017-07-12T09:16:44Z</dcterms:modified>
</cp:coreProperties>
</file>